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ch75\Documents\ACNA\VIR Nov 20\"/>
    </mc:Choice>
  </mc:AlternateContent>
  <xr:revisionPtr revIDLastSave="0" documentId="13_ncr:1_{F747A4A7-21D3-4666-A5BA-66888D1498AE}" xr6:coauthVersionLast="45" xr6:coauthVersionMax="45" xr10:uidLastSave="{00000000-0000-0000-0000-000000000000}"/>
  <bookViews>
    <workbookView xWindow="-103" yWindow="-103" windowWidth="18720" windowHeight="11949" tabRatio="563" xr2:uid="{00000000-000D-0000-FFFF-FFFF00000000}"/>
  </bookViews>
  <sheets>
    <sheet name="11-07 Schedule" sheetId="15" r:id="rId1"/>
    <sheet name="11-8 Schedule" sheetId="16" r:id="rId2"/>
    <sheet name="11-03 Post Online" sheetId="17" state="hidden" r:id="rId3"/>
    <sheet name="4-12  All (don't use)" sheetId="13" state="hidden" r:id="rId4"/>
    <sheet name="11-04 Post Online" sheetId="19" state="hidden" r:id="rId5"/>
  </sheets>
  <definedNames>
    <definedName name="_xlnm.Print_Area" localSheetId="2">'11-03 Post Online'!$A$1:$G$54</definedName>
    <definedName name="_xlnm.Print_Area" localSheetId="4">'11-04 Post Online'!$A$1:$G$58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5" l="1"/>
  <c r="I6" i="16" l="1"/>
  <c r="I7" i="16"/>
  <c r="I8" i="16"/>
  <c r="I9" i="16"/>
  <c r="I10" i="16"/>
  <c r="I11" i="16"/>
  <c r="I12" i="16"/>
  <c r="I13" i="16"/>
  <c r="I14" i="16"/>
  <c r="I15" i="16"/>
  <c r="I5" i="16"/>
  <c r="B7" i="16"/>
  <c r="A8" i="16" s="1"/>
  <c r="B8" i="16" s="1"/>
  <c r="T4" i="15"/>
  <c r="B8" i="15"/>
  <c r="A9" i="15" s="1"/>
  <c r="B9" i="15" s="1"/>
  <c r="A10" i="15" s="1"/>
  <c r="B10" i="15" s="1"/>
  <c r="A11" i="15" s="1"/>
  <c r="B11" i="15" s="1"/>
  <c r="A12" i="15" s="1"/>
  <c r="B12" i="15" s="1"/>
  <c r="A13" i="15" s="1"/>
  <c r="B13" i="15" s="1"/>
  <c r="A14" i="15" s="1"/>
  <c r="B14" i="15" s="1"/>
  <c r="A15" i="15" s="1"/>
  <c r="B15" i="15" s="1"/>
  <c r="A16" i="15" s="1"/>
  <c r="B16" i="15" s="1"/>
  <c r="I4" i="15" s="1"/>
  <c r="T3" i="15"/>
  <c r="A9" i="16" l="1"/>
  <c r="I5" i="15"/>
  <c r="G8" i="19"/>
  <c r="F8" i="19"/>
  <c r="E8" i="19"/>
  <c r="D8" i="19"/>
  <c r="C8" i="19"/>
  <c r="C3" i="17"/>
  <c r="C6" i="19"/>
  <c r="C5" i="19"/>
  <c r="C7" i="17"/>
  <c r="C6" i="17"/>
  <c r="C5" i="17"/>
  <c r="C18" i="19"/>
  <c r="D18" i="19"/>
  <c r="E18" i="19"/>
  <c r="F18" i="19"/>
  <c r="G18" i="19"/>
  <c r="C19" i="19"/>
  <c r="D19" i="19"/>
  <c r="E19" i="19"/>
  <c r="F19" i="19"/>
  <c r="G19" i="19"/>
  <c r="C20" i="19"/>
  <c r="D20" i="19"/>
  <c r="E20" i="19"/>
  <c r="F20" i="19"/>
  <c r="G20" i="19"/>
  <c r="C21" i="19"/>
  <c r="D21" i="19"/>
  <c r="E21" i="19"/>
  <c r="F21" i="19"/>
  <c r="G21" i="19"/>
  <c r="C22" i="19"/>
  <c r="D22" i="19"/>
  <c r="E22" i="19"/>
  <c r="F22" i="19"/>
  <c r="G22" i="19"/>
  <c r="C23" i="19"/>
  <c r="D23" i="19"/>
  <c r="E23" i="19"/>
  <c r="F23" i="19"/>
  <c r="G23" i="19"/>
  <c r="C24" i="19"/>
  <c r="D24" i="19"/>
  <c r="E24" i="19"/>
  <c r="F24" i="19"/>
  <c r="G24" i="19"/>
  <c r="C25" i="19"/>
  <c r="D25" i="19"/>
  <c r="E25" i="19"/>
  <c r="F25" i="19"/>
  <c r="G25" i="19"/>
  <c r="C26" i="19"/>
  <c r="D26" i="19"/>
  <c r="E26" i="19"/>
  <c r="F26" i="19"/>
  <c r="G26" i="19"/>
  <c r="C27" i="19"/>
  <c r="D27" i="19"/>
  <c r="E27" i="19"/>
  <c r="F27" i="19"/>
  <c r="G27" i="19"/>
  <c r="G17" i="19"/>
  <c r="F17" i="19"/>
  <c r="E17" i="19"/>
  <c r="D17" i="19"/>
  <c r="G28" i="19"/>
  <c r="F28" i="19"/>
  <c r="E28" i="19"/>
  <c r="D28" i="19"/>
  <c r="C28" i="19"/>
  <c r="C17" i="19"/>
  <c r="C3" i="19"/>
  <c r="K2" i="16"/>
  <c r="K2" i="15"/>
  <c r="C17" i="17"/>
  <c r="G16" i="17"/>
  <c r="F16" i="17"/>
  <c r="E16" i="17"/>
  <c r="D16" i="17"/>
  <c r="G15" i="17"/>
  <c r="F15" i="17"/>
  <c r="E15" i="17"/>
  <c r="D15" i="17"/>
  <c r="G14" i="17"/>
  <c r="F14" i="17"/>
  <c r="E14" i="17"/>
  <c r="D14" i="17"/>
  <c r="C14" i="17"/>
  <c r="G13" i="17"/>
  <c r="F13" i="17"/>
  <c r="E13" i="17"/>
  <c r="D13" i="17"/>
  <c r="C13" i="17"/>
  <c r="G12" i="17"/>
  <c r="F12" i="17"/>
  <c r="E12" i="17"/>
  <c r="D12" i="17"/>
  <c r="G11" i="17"/>
  <c r="F11" i="17"/>
  <c r="E11" i="17"/>
  <c r="D11" i="17"/>
  <c r="G10" i="17"/>
  <c r="F10" i="17"/>
  <c r="E10" i="17"/>
  <c r="D10" i="17"/>
  <c r="G9" i="17"/>
  <c r="F9" i="17"/>
  <c r="D9" i="17"/>
  <c r="C9" i="17"/>
  <c r="E9" i="17"/>
  <c r="B9" i="16" l="1"/>
  <c r="A10" i="16" s="1"/>
  <c r="B10" i="16" s="1"/>
  <c r="A11" i="16" s="1"/>
  <c r="B11" i="16" s="1"/>
  <c r="J5" i="15"/>
  <c r="I6" i="15" s="1"/>
  <c r="J6" i="15" s="1"/>
  <c r="I7" i="15" s="1"/>
  <c r="J7" i="15" s="1"/>
  <c r="I8" i="15" s="1"/>
  <c r="J8" i="15" s="1"/>
  <c r="I9" i="15" s="1"/>
  <c r="J9" i="15" s="1"/>
  <c r="I10" i="15" s="1"/>
  <c r="J10" i="15" s="1"/>
  <c r="I11" i="15" s="1"/>
  <c r="J11" i="15" s="1"/>
  <c r="I12" i="15" s="1"/>
  <c r="J12" i="15" s="1"/>
  <c r="I13" i="15" s="1"/>
  <c r="J13" i="15" s="1"/>
  <c r="I14" i="15" s="1"/>
  <c r="J14" i="15" s="1"/>
  <c r="I15" i="15" s="1"/>
  <c r="J15" i="15" s="1"/>
  <c r="C29" i="17"/>
  <c r="E27" i="17"/>
  <c r="G25" i="17"/>
  <c r="D24" i="17"/>
  <c r="F22" i="17"/>
  <c r="C21" i="17"/>
  <c r="E19" i="17"/>
  <c r="C23" i="17"/>
  <c r="G19" i="17"/>
  <c r="E28" i="17"/>
  <c r="D25" i="17"/>
  <c r="F23" i="17"/>
  <c r="C22" i="17"/>
  <c r="E20" i="17"/>
  <c r="G18" i="17"/>
  <c r="F30" i="17"/>
  <c r="F29" i="17"/>
  <c r="G28" i="17"/>
  <c r="C28" i="17"/>
  <c r="D27" i="17"/>
  <c r="E26" i="17"/>
  <c r="F25" i="17"/>
  <c r="G24" i="17"/>
  <c r="C24" i="17"/>
  <c r="D23" i="17"/>
  <c r="E22" i="17"/>
  <c r="F21" i="17"/>
  <c r="G20" i="17"/>
  <c r="C20" i="17"/>
  <c r="D19" i="17"/>
  <c r="E18" i="17"/>
  <c r="E29" i="17"/>
  <c r="F28" i="17"/>
  <c r="G27" i="17"/>
  <c r="C27" i="17"/>
  <c r="D26" i="17"/>
  <c r="E25" i="17"/>
  <c r="F24" i="17"/>
  <c r="G23" i="17"/>
  <c r="D22" i="17"/>
  <c r="F20" i="17"/>
  <c r="C19" i="17"/>
  <c r="D29" i="17"/>
  <c r="F27" i="17"/>
  <c r="C26" i="17"/>
  <c r="E24" i="17"/>
  <c r="G22" i="17"/>
  <c r="D21" i="17"/>
  <c r="F19" i="17"/>
  <c r="C18" i="17"/>
  <c r="E30" i="17"/>
  <c r="A12" i="16" l="1"/>
  <c r="B12" i="16" s="1"/>
  <c r="G26" i="17"/>
  <c r="E21" i="17"/>
  <c r="D20" i="17"/>
  <c r="E23" i="17"/>
  <c r="F26" i="17"/>
  <c r="G29" i="17"/>
  <c r="C30" i="17"/>
  <c r="D18" i="17"/>
  <c r="F18" i="17"/>
  <c r="G21" i="17"/>
  <c r="C25" i="17"/>
  <c r="D28" i="17"/>
  <c r="G30" i="17"/>
  <c r="D30" i="17"/>
  <c r="G11" i="19" l="1"/>
  <c r="G16" i="19"/>
  <c r="D12" i="19"/>
  <c r="C15" i="19"/>
  <c r="F15" i="19"/>
  <c r="G10" i="19"/>
  <c r="D15" i="19"/>
  <c r="G15" i="19"/>
  <c r="D16" i="19"/>
  <c r="C11" i="19"/>
  <c r="C16" i="19"/>
  <c r="F10" i="19"/>
  <c r="G12" i="19"/>
  <c r="D13" i="19"/>
  <c r="C10" i="19"/>
  <c r="G13" i="19"/>
  <c r="F13" i="19"/>
  <c r="C14" i="19"/>
  <c r="E13" i="19"/>
  <c r="D10" i="19"/>
  <c r="E15" i="19"/>
  <c r="C9" i="19"/>
  <c r="D11" i="19"/>
  <c r="E12" i="19"/>
  <c r="D9" i="19"/>
  <c r="E11" i="19"/>
  <c r="C12" i="19"/>
  <c r="F12" i="19"/>
  <c r="E9" i="19"/>
  <c r="C13" i="19"/>
  <c r="E16" i="19"/>
  <c r="F9" i="19"/>
  <c r="F11" i="19"/>
  <c r="F16" i="19"/>
  <c r="G9" i="19"/>
  <c r="E10" i="19"/>
</calcChain>
</file>

<file path=xl/sharedStrings.xml><?xml version="1.0" encoding="utf-8"?>
<sst xmlns="http://schemas.openxmlformats.org/spreadsheetml/2006/main" count="406" uniqueCount="43">
  <si>
    <t>Staging</t>
  </si>
  <si>
    <t>On-Track</t>
  </si>
  <si>
    <t>BREAK</t>
  </si>
  <si>
    <t>Clean Up Paddock - Depart</t>
  </si>
  <si>
    <t>Classroom</t>
  </si>
  <si>
    <t>Green</t>
  </si>
  <si>
    <t>Yellow</t>
  </si>
  <si>
    <t>Blue</t>
  </si>
  <si>
    <t>LUNCH</t>
  </si>
  <si>
    <t>Black</t>
  </si>
  <si>
    <t>Red</t>
  </si>
  <si>
    <t>Arrive, Set-Up</t>
  </si>
  <si>
    <t>DRIVER'S MEETING</t>
  </si>
  <si>
    <t>Classroom - ADV</t>
  </si>
  <si>
    <t>4/12, Tuesday: All Groups (Full Course)</t>
  </si>
  <si>
    <t>DRIVER'S MEETING (Main Classroom)</t>
  </si>
  <si>
    <t>Option #1: Carryover from before, but does not maintain order of run groups from day 1 (red, black, blue, green, yellow)</t>
  </si>
  <si>
    <t>Option #2: Maintains order of run groups from day 1 (red, black, blue, green, yellow) and allows us to finish at 5:20PM on day 2. Please note, 45 minute lunch.</t>
  </si>
  <si>
    <t>Option #3: Maintains order of run groups from day 1 (red, black, blue, green, yellow) and combines red/black for last two sessions to allow us to finish at 4:55PM instead of 5:30PM. Please note, 45 minute lunch</t>
  </si>
  <si>
    <t>Option #4: Morning sessions for all groups are 30 minutes. Afternoon sessions for all groups are 20 minutes. Maintains 100 minutes of track time, but allows us to finish by 4:10PM. Presumes we can combine red/black for all four sessions. Allows people to pack up with daylight and get an earlier start for their trek back home. Please note, 40 minute lunch.</t>
  </si>
  <si>
    <t>DRIVERS MEETING - Main Classroom</t>
  </si>
  <si>
    <r>
      <rPr>
        <i/>
        <sz val="6"/>
        <rFont val="Verdana"/>
        <family val="2"/>
      </rPr>
      <t>Potential</t>
    </r>
    <r>
      <rPr>
        <sz val="6"/>
        <rFont val="Verdana"/>
        <family val="2"/>
      </rPr>
      <t xml:space="preserve"> Bonus Session</t>
    </r>
  </si>
  <si>
    <t>Clean-Up Paddock and Depart</t>
  </si>
  <si>
    <t>On Track</t>
  </si>
  <si>
    <t>Registration &amp; Tech - Tech Shed</t>
  </si>
  <si>
    <t>And</t>
  </si>
  <si>
    <t>Sponsored By:</t>
  </si>
  <si>
    <t>Group 1</t>
  </si>
  <si>
    <t>Group 2</t>
  </si>
  <si>
    <t>Group 3</t>
  </si>
  <si>
    <t xml:space="preserve"> Group 4A Skidpad</t>
  </si>
  <si>
    <t xml:space="preserve"> Group 4B Skidpad</t>
  </si>
  <si>
    <t>Group 0</t>
  </si>
  <si>
    <t xml:space="preserve">Group 4 </t>
  </si>
  <si>
    <t>Group 4 (Only) Tech - Tech Shed</t>
  </si>
  <si>
    <t xml:space="preserve">LUNCH (Quiet Hour-Only cars with absolutely stock exhausts may be run) </t>
  </si>
  <si>
    <t>Saturday, November 7, 2020 (VIR - Full Course)</t>
  </si>
  <si>
    <t>Sunday, November 8, 2020(VIR - Full Course)</t>
  </si>
  <si>
    <t xml:space="preserve">24 min. </t>
  </si>
  <si>
    <t>Run Session Time =</t>
  </si>
  <si>
    <t xml:space="preserve">25 min. </t>
  </si>
  <si>
    <t>ALL ATTENDEES MEETING - Winner's Circle</t>
  </si>
  <si>
    <t>PROVISIONAL INSTRUCTORS MEETING - Winner's Circle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</si>
</sst>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6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6"/>
      <color theme="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5.5"/>
      <name val="Verdana"/>
      <family val="2"/>
    </font>
    <font>
      <i/>
      <sz val="6"/>
      <name val="Verdana"/>
      <family val="2"/>
    </font>
    <font>
      <sz val="8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0"/>
      <name val="Arial"/>
      <family val="2"/>
    </font>
    <font>
      <sz val="12"/>
      <color theme="0"/>
      <name val="Verdana"/>
      <family val="2"/>
    </font>
    <font>
      <sz val="18"/>
      <name val="Verdana"/>
      <family val="2"/>
    </font>
    <font>
      <sz val="6"/>
      <color theme="0"/>
      <name val="Verdana"/>
      <family val="2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5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7">
    <xf numFmtId="0" fontId="0" fillId="0" borderId="0" xfId="0"/>
    <xf numFmtId="18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5" xfId="0" applyFont="1" applyBorder="1"/>
    <xf numFmtId="18" fontId="1" fillId="0" borderId="6" xfId="0" applyNumberFormat="1" applyFont="1" applyBorder="1" applyAlignment="1">
      <alignment horizontal="center" vertical="center"/>
    </xf>
    <xf numFmtId="18" fontId="1" fillId="0" borderId="7" xfId="0" applyNumberFormat="1" applyFont="1" applyBorder="1" applyAlignment="1">
      <alignment horizontal="center" vertical="center"/>
    </xf>
    <xf numFmtId="18" fontId="1" fillId="0" borderId="8" xfId="0" applyNumberFormat="1" applyFont="1" applyBorder="1" applyAlignment="1">
      <alignment horizontal="center" vertical="center"/>
    </xf>
    <xf numFmtId="18" fontId="1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8" fontId="1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8" fontId="1" fillId="0" borderId="0" xfId="0" applyNumberFormat="1" applyFont="1" applyBorder="1" applyAlignment="1">
      <alignment horizontal="center" vertical="center"/>
    </xf>
    <xf numFmtId="18" fontId="1" fillId="0" borderId="18" xfId="0" applyNumberFormat="1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18" fontId="1" fillId="0" borderId="22" xfId="0" applyNumberFormat="1" applyFont="1" applyBorder="1" applyAlignment="1">
      <alignment horizontal="center" vertical="center"/>
    </xf>
    <xf numFmtId="18" fontId="1" fillId="0" borderId="20" xfId="0" applyNumberFormat="1" applyFont="1" applyBorder="1" applyAlignment="1">
      <alignment horizontal="center" vertical="center"/>
    </xf>
    <xf numFmtId="18" fontId="1" fillId="0" borderId="29" xfId="0" applyNumberFormat="1" applyFont="1" applyBorder="1" applyAlignment="1">
      <alignment horizontal="center" vertical="center"/>
    </xf>
    <xf numFmtId="0" fontId="1" fillId="0" borderId="20" xfId="0" applyFont="1" applyBorder="1"/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1" fillId="0" borderId="31" xfId="0" applyFont="1" applyBorder="1"/>
    <xf numFmtId="0" fontId="1" fillId="0" borderId="32" xfId="0" applyFont="1" applyBorder="1" applyAlignment="1">
      <alignment horizontal="center" vertical="center"/>
    </xf>
    <xf numFmtId="18" fontId="1" fillId="0" borderId="33" xfId="0" applyNumberFormat="1" applyFont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8" fontId="1" fillId="0" borderId="31" xfId="0" applyNumberFormat="1" applyFont="1" applyBorder="1" applyAlignment="1">
      <alignment horizontal="center" vertical="center"/>
    </xf>
    <xf numFmtId="18" fontId="1" fillId="0" borderId="3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18" fontId="1" fillId="0" borderId="35" xfId="0" applyNumberFormat="1" applyFont="1" applyBorder="1" applyAlignment="1">
      <alignment horizontal="center" vertical="center"/>
    </xf>
    <xf numFmtId="18" fontId="1" fillId="0" borderId="13" xfId="0" applyNumberFormat="1" applyFont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12" borderId="12" xfId="0" applyFont="1" applyFill="1" applyBorder="1" applyAlignment="1">
      <alignment horizontal="center" vertical="center"/>
    </xf>
    <xf numFmtId="18" fontId="12" fillId="0" borderId="33" xfId="0" applyNumberFormat="1" applyFont="1" applyBorder="1" applyAlignment="1">
      <alignment horizontal="center" vertical="center"/>
    </xf>
    <xf numFmtId="18" fontId="12" fillId="0" borderId="1" xfId="0" applyNumberFormat="1" applyFont="1" applyBorder="1" applyAlignment="1">
      <alignment horizontal="center" vertical="center"/>
    </xf>
    <xf numFmtId="18" fontId="12" fillId="0" borderId="6" xfId="0" applyNumberFormat="1" applyFont="1" applyBorder="1" applyAlignment="1">
      <alignment horizontal="center" vertical="center"/>
    </xf>
    <xf numFmtId="18" fontId="12" fillId="0" borderId="2" xfId="0" applyNumberFormat="1" applyFont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18" fontId="12" fillId="0" borderId="7" xfId="0" applyNumberFormat="1" applyFont="1" applyBorder="1" applyAlignment="1">
      <alignment horizontal="center" vertical="center"/>
    </xf>
    <xf numFmtId="18" fontId="12" fillId="0" borderId="8" xfId="0" applyNumberFormat="1" applyFont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9" borderId="0" xfId="0" applyFill="1"/>
    <xf numFmtId="0" fontId="12" fillId="9" borderId="13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18" fontId="12" fillId="0" borderId="4" xfId="0" applyNumberFormat="1" applyFont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9" borderId="2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NumberFormat="1" applyFont="1"/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18" fontId="1" fillId="0" borderId="35" xfId="0" applyNumberFormat="1" applyFont="1" applyBorder="1" applyAlignment="1">
      <alignment horizontal="center" vertical="center"/>
    </xf>
    <xf numFmtId="18" fontId="1" fillId="0" borderId="33" xfId="0" applyNumberFormat="1" applyFont="1" applyBorder="1" applyAlignment="1">
      <alignment horizontal="center" vertical="center"/>
    </xf>
    <xf numFmtId="18" fontId="1" fillId="0" borderId="1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13"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33867</xdr:rowOff>
    </xdr:from>
    <xdr:to>
      <xdr:col>1</xdr:col>
      <xdr:colOff>363386</xdr:colOff>
      <xdr:row>2</xdr:row>
      <xdr:rowOff>143932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77800"/>
          <a:ext cx="999066" cy="262465"/>
        </a:xfrm>
        <a:prstGeom prst="rect">
          <a:avLst/>
        </a:prstGeom>
      </xdr:spPr>
    </xdr:pic>
    <xdr:clientData/>
  </xdr:twoCellAnchor>
  <xdr:twoCellAnchor editAs="oneCell">
    <xdr:from>
      <xdr:col>8</xdr:col>
      <xdr:colOff>8468</xdr:colOff>
      <xdr:row>1</xdr:row>
      <xdr:rowOff>33867</xdr:rowOff>
    </xdr:from>
    <xdr:to>
      <xdr:col>9</xdr:col>
      <xdr:colOff>178178</xdr:colOff>
      <xdr:row>2</xdr:row>
      <xdr:rowOff>143932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1" y="177800"/>
          <a:ext cx="999066" cy="262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25400</xdr:rowOff>
    </xdr:from>
    <xdr:to>
      <xdr:col>2</xdr:col>
      <xdr:colOff>528</xdr:colOff>
      <xdr:row>2</xdr:row>
      <xdr:rowOff>135465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3"/>
          <a:ext cx="999066" cy="262465"/>
        </a:xfrm>
        <a:prstGeom prst="rect">
          <a:avLst/>
        </a:prstGeom>
      </xdr:spPr>
    </xdr:pic>
    <xdr:clientData/>
  </xdr:twoCellAnchor>
  <xdr:twoCellAnchor editAs="oneCell">
    <xdr:from>
      <xdr:col>8</xdr:col>
      <xdr:colOff>16933</xdr:colOff>
      <xdr:row>1</xdr:row>
      <xdr:rowOff>25401</xdr:rowOff>
    </xdr:from>
    <xdr:to>
      <xdr:col>10</xdr:col>
      <xdr:colOff>1552</xdr:colOff>
      <xdr:row>2</xdr:row>
      <xdr:rowOff>135466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2866" y="169334"/>
          <a:ext cx="999066" cy="262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</xdr:colOff>
      <xdr:row>2</xdr:row>
      <xdr:rowOff>139700</xdr:rowOff>
    </xdr:from>
    <xdr:to>
      <xdr:col>1</xdr:col>
      <xdr:colOff>883494</xdr:colOff>
      <xdr:row>3</xdr:row>
      <xdr:rowOff>203199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99" y="419100"/>
          <a:ext cx="1875683" cy="380999"/>
        </a:xfrm>
        <a:prstGeom prst="rect">
          <a:avLst/>
        </a:prstGeom>
      </xdr:spPr>
    </xdr:pic>
    <xdr:clientData/>
  </xdr:twoCellAnchor>
  <xdr:twoCellAnchor editAs="oneCell">
    <xdr:from>
      <xdr:col>2</xdr:col>
      <xdr:colOff>1155700</xdr:colOff>
      <xdr:row>33</xdr:row>
      <xdr:rowOff>63500</xdr:rowOff>
    </xdr:from>
    <xdr:to>
      <xdr:col>5</xdr:col>
      <xdr:colOff>38100</xdr:colOff>
      <xdr:row>38</xdr:row>
      <xdr:rowOff>73972</xdr:rowOff>
    </xdr:to>
    <xdr:pic>
      <xdr:nvPicPr>
        <xdr:cNvPr id="6" name="Picture 5" descr="Screen Shot 2016-09-10 at 17.57.27 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8890000"/>
          <a:ext cx="3759200" cy="708972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41</xdr:row>
      <xdr:rowOff>127000</xdr:rowOff>
    </xdr:from>
    <xdr:to>
      <xdr:col>4</xdr:col>
      <xdr:colOff>1130300</xdr:colOff>
      <xdr:row>49</xdr:row>
      <xdr:rowOff>126318</xdr:rowOff>
    </xdr:to>
    <xdr:pic>
      <xdr:nvPicPr>
        <xdr:cNvPr id="7" name="Picture 6" descr="Screen Shot 2016-09-10 at 17.54.01 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0300" y="10223500"/>
          <a:ext cx="2641600" cy="11169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279400</xdr:colOff>
      <xdr:row>3</xdr:row>
      <xdr:rowOff>25400</xdr:rowOff>
    </xdr:from>
    <xdr:to>
      <xdr:col>9</xdr:col>
      <xdr:colOff>397933</xdr:colOff>
      <xdr:row>4</xdr:row>
      <xdr:rowOff>135466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267" y="169333"/>
          <a:ext cx="795866" cy="262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110069</xdr:colOff>
      <xdr:row>3</xdr:row>
      <xdr:rowOff>25400</xdr:rowOff>
    </xdr:from>
    <xdr:to>
      <xdr:col>1</xdr:col>
      <xdr:colOff>397935</xdr:colOff>
      <xdr:row>4</xdr:row>
      <xdr:rowOff>135466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69" y="169333"/>
          <a:ext cx="795866" cy="262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110069</xdr:colOff>
      <xdr:row>23</xdr:row>
      <xdr:rowOff>25400</xdr:rowOff>
    </xdr:from>
    <xdr:to>
      <xdr:col>1</xdr:col>
      <xdr:colOff>397935</xdr:colOff>
      <xdr:row>24</xdr:row>
      <xdr:rowOff>135466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69" y="169333"/>
          <a:ext cx="795866" cy="262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279400</xdr:colOff>
      <xdr:row>23</xdr:row>
      <xdr:rowOff>25400</xdr:rowOff>
    </xdr:from>
    <xdr:to>
      <xdr:col>9</xdr:col>
      <xdr:colOff>397933</xdr:colOff>
      <xdr:row>24</xdr:row>
      <xdr:rowOff>135466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267" y="169333"/>
          <a:ext cx="795866" cy="262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110069</xdr:colOff>
      <xdr:row>41</xdr:row>
      <xdr:rowOff>25400</xdr:rowOff>
    </xdr:from>
    <xdr:to>
      <xdr:col>1</xdr:col>
      <xdr:colOff>397935</xdr:colOff>
      <xdr:row>42</xdr:row>
      <xdr:rowOff>143932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69" y="6197600"/>
          <a:ext cx="795866" cy="27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279400</xdr:colOff>
      <xdr:row>41</xdr:row>
      <xdr:rowOff>25400</xdr:rowOff>
    </xdr:from>
    <xdr:to>
      <xdr:col>9</xdr:col>
      <xdr:colOff>397933</xdr:colOff>
      <xdr:row>42</xdr:row>
      <xdr:rowOff>143932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267" y="3217333"/>
          <a:ext cx="795866" cy="262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110069</xdr:colOff>
      <xdr:row>60</xdr:row>
      <xdr:rowOff>16933</xdr:rowOff>
    </xdr:from>
    <xdr:to>
      <xdr:col>1</xdr:col>
      <xdr:colOff>397935</xdr:colOff>
      <xdr:row>61</xdr:row>
      <xdr:rowOff>152398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69" y="8449733"/>
          <a:ext cx="795866" cy="287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279400</xdr:colOff>
      <xdr:row>60</xdr:row>
      <xdr:rowOff>16933</xdr:rowOff>
    </xdr:from>
    <xdr:to>
      <xdr:col>9</xdr:col>
      <xdr:colOff>397933</xdr:colOff>
      <xdr:row>61</xdr:row>
      <xdr:rowOff>152398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267" y="8449733"/>
          <a:ext cx="795866" cy="287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</xdr:row>
      <xdr:rowOff>139700</xdr:rowOff>
    </xdr:from>
    <xdr:to>
      <xdr:col>1</xdr:col>
      <xdr:colOff>883495</xdr:colOff>
      <xdr:row>3</xdr:row>
      <xdr:rowOff>203199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419100"/>
          <a:ext cx="1875683" cy="380999"/>
        </a:xfrm>
        <a:prstGeom prst="rect">
          <a:avLst/>
        </a:prstGeom>
      </xdr:spPr>
    </xdr:pic>
    <xdr:clientData/>
  </xdr:twoCellAnchor>
  <xdr:twoCellAnchor editAs="oneCell">
    <xdr:from>
      <xdr:col>2</xdr:col>
      <xdr:colOff>1155700</xdr:colOff>
      <xdr:row>30</xdr:row>
      <xdr:rowOff>63500</xdr:rowOff>
    </xdr:from>
    <xdr:to>
      <xdr:col>5</xdr:col>
      <xdr:colOff>38100</xdr:colOff>
      <xdr:row>35</xdr:row>
      <xdr:rowOff>73972</xdr:rowOff>
    </xdr:to>
    <xdr:pic>
      <xdr:nvPicPr>
        <xdr:cNvPr id="6" name="Picture 5" descr="Screen Shot 2016-09-10 at 17.57.27 .pn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8890000"/>
          <a:ext cx="3759200" cy="708972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38</xdr:row>
      <xdr:rowOff>127000</xdr:rowOff>
    </xdr:from>
    <xdr:to>
      <xdr:col>4</xdr:col>
      <xdr:colOff>1130300</xdr:colOff>
      <xdr:row>46</xdr:row>
      <xdr:rowOff>126319</xdr:rowOff>
    </xdr:to>
    <xdr:pic>
      <xdr:nvPicPr>
        <xdr:cNvPr id="7" name="Picture 6" descr="Screen Shot 2016-09-10 at 17.54.01 .pn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0300" y="10223500"/>
          <a:ext cx="2641600" cy="1116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showGridLines="0" tabSelected="1" zoomScale="120" zoomScaleNormal="120" zoomScalePageLayoutView="150" workbookViewId="0">
      <selection activeCell="K5" sqref="K5"/>
    </sheetView>
  </sheetViews>
  <sheetFormatPr defaultColWidth="8.765625" defaultRowHeight="11.05" customHeight="1" x14ac:dyDescent="0.3"/>
  <cols>
    <col min="1" max="2" width="8.3046875" style="14" customWidth="1"/>
    <col min="3" max="7" width="9" style="14" customWidth="1"/>
    <col min="8" max="8" width="3.4609375" customWidth="1"/>
    <col min="9" max="9" width="10.921875" customWidth="1"/>
    <col min="10" max="10" width="6.69140625" customWidth="1"/>
    <col min="11" max="15" width="9" customWidth="1"/>
    <col min="18" max="18" width="1.53515625" customWidth="1"/>
    <col min="19" max="19" width="14.07421875" customWidth="1"/>
  </cols>
  <sheetData>
    <row r="1" spans="1:20" ht="11.05" customHeight="1" thickBot="1" x14ac:dyDescent="0.35"/>
    <row r="2" spans="1:20" ht="12" customHeight="1" x14ac:dyDescent="0.3">
      <c r="A2" s="9"/>
      <c r="B2" s="42"/>
      <c r="C2" s="99" t="s">
        <v>36</v>
      </c>
      <c r="D2" s="100"/>
      <c r="E2" s="100"/>
      <c r="F2" s="100"/>
      <c r="G2" s="101"/>
      <c r="I2" s="49"/>
      <c r="J2" s="50"/>
      <c r="K2" s="99" t="str">
        <f>C2</f>
        <v>Saturday, November 7, 2020 (VIR - Full Course)</v>
      </c>
      <c r="L2" s="100"/>
      <c r="M2" s="100"/>
      <c r="N2" s="100"/>
      <c r="O2" s="101"/>
      <c r="P2" s="8"/>
      <c r="Q2" s="92"/>
      <c r="R2" s="93"/>
      <c r="S2" s="92"/>
      <c r="T2" s="92"/>
    </row>
    <row r="3" spans="1:20" ht="12" customHeight="1" x14ac:dyDescent="0.3">
      <c r="A3" s="43"/>
      <c r="B3" s="37"/>
      <c r="C3" s="5" t="s">
        <v>33</v>
      </c>
      <c r="D3" s="4" t="s">
        <v>29</v>
      </c>
      <c r="E3" s="86" t="s">
        <v>28</v>
      </c>
      <c r="F3" s="85" t="s">
        <v>27</v>
      </c>
      <c r="G3" s="84" t="s">
        <v>32</v>
      </c>
      <c r="I3" s="51"/>
      <c r="J3" s="28"/>
      <c r="K3" s="5" t="s">
        <v>33</v>
      </c>
      <c r="L3" s="4" t="s">
        <v>29</v>
      </c>
      <c r="M3" s="86" t="s">
        <v>28</v>
      </c>
      <c r="N3" s="85" t="s">
        <v>27</v>
      </c>
      <c r="O3" s="84" t="s">
        <v>32</v>
      </c>
      <c r="P3" s="8"/>
      <c r="Q3" s="92" t="s">
        <v>38</v>
      </c>
      <c r="R3" s="92"/>
      <c r="S3" s="92" t="s">
        <v>39</v>
      </c>
      <c r="T3" s="92">
        <f>24/(24*60)</f>
        <v>1.6666666666666666E-2</v>
      </c>
    </row>
    <row r="4" spans="1:20" ht="12" customHeight="1" x14ac:dyDescent="0.3">
      <c r="A4" s="1">
        <v>0.28125</v>
      </c>
      <c r="B4" s="44">
        <v>0.3125</v>
      </c>
      <c r="C4" s="102" t="s">
        <v>24</v>
      </c>
      <c r="D4" s="102"/>
      <c r="E4" s="102"/>
      <c r="F4" s="102"/>
      <c r="G4" s="103"/>
      <c r="I4" s="10">
        <f>+B16</f>
        <v>0.50416666666666665</v>
      </c>
      <c r="J4" s="3">
        <v>0.54583333333333328</v>
      </c>
      <c r="K4" s="102" t="s">
        <v>8</v>
      </c>
      <c r="L4" s="102"/>
      <c r="M4" s="102"/>
      <c r="N4" s="102"/>
      <c r="O4" s="103"/>
      <c r="P4" s="8"/>
      <c r="Q4" s="92" t="s">
        <v>40</v>
      </c>
      <c r="R4" s="92"/>
      <c r="S4" s="92" t="s">
        <v>39</v>
      </c>
      <c r="T4" s="92">
        <f>25/(24*60)</f>
        <v>1.7361111111111112E-2</v>
      </c>
    </row>
    <row r="5" spans="1:20" ht="12" customHeight="1" x14ac:dyDescent="0.3">
      <c r="A5" s="44">
        <v>0.3125</v>
      </c>
      <c r="B5" s="3">
        <v>0.34722222222222227</v>
      </c>
      <c r="C5" s="104" t="s">
        <v>41</v>
      </c>
      <c r="D5" s="105"/>
      <c r="E5" s="105"/>
      <c r="F5" s="105"/>
      <c r="G5" s="106"/>
      <c r="I5" s="10">
        <f>+J4</f>
        <v>0.54583333333333328</v>
      </c>
      <c r="J5" s="3">
        <f t="shared" ref="J5:J15" si="0">+I5+$T$3</f>
        <v>0.5625</v>
      </c>
      <c r="K5" s="40" t="s">
        <v>23</v>
      </c>
      <c r="L5" s="40"/>
      <c r="M5" s="40" t="s">
        <v>0</v>
      </c>
      <c r="N5" s="40"/>
      <c r="O5" s="54"/>
      <c r="P5" s="8"/>
      <c r="Q5" s="8"/>
    </row>
    <row r="6" spans="1:20" ht="12" customHeight="1" x14ac:dyDescent="0.3">
      <c r="A6" s="153">
        <f>+B5</f>
        <v>0.34722222222222227</v>
      </c>
      <c r="B6" s="155">
        <v>0.35416666666666669</v>
      </c>
      <c r="C6" s="102" t="s">
        <v>42</v>
      </c>
      <c r="D6" s="102"/>
      <c r="E6" s="102"/>
      <c r="F6" s="102"/>
      <c r="G6" s="103"/>
      <c r="I6" s="10">
        <f t="shared" ref="I6:I15" si="1">+J5</f>
        <v>0.5625</v>
      </c>
      <c r="J6" s="3">
        <f t="shared" si="0"/>
        <v>0.57916666666666672</v>
      </c>
      <c r="K6" s="40"/>
      <c r="L6" s="40" t="s">
        <v>4</v>
      </c>
      <c r="M6" s="40" t="s">
        <v>23</v>
      </c>
      <c r="N6" s="40"/>
      <c r="O6" s="54" t="s">
        <v>0</v>
      </c>
      <c r="P6" s="8"/>
      <c r="Q6" s="8"/>
    </row>
    <row r="7" spans="1:20" ht="12" customHeight="1" x14ac:dyDescent="0.3">
      <c r="A7" s="154"/>
      <c r="B7" s="156"/>
      <c r="C7" s="83"/>
      <c r="D7" s="83"/>
      <c r="E7" s="40" t="s">
        <v>0</v>
      </c>
      <c r="F7" s="83"/>
      <c r="G7" s="83"/>
      <c r="I7" s="10">
        <f t="shared" si="1"/>
        <v>0.57916666666666672</v>
      </c>
      <c r="J7" s="3">
        <f t="shared" si="0"/>
        <v>0.59583333333333344</v>
      </c>
      <c r="K7" s="40" t="s">
        <v>4</v>
      </c>
      <c r="L7" s="40"/>
      <c r="M7" s="40"/>
      <c r="N7" s="40" t="s">
        <v>0</v>
      </c>
      <c r="O7" s="54" t="s">
        <v>23</v>
      </c>
      <c r="P7" s="8"/>
      <c r="Q7" s="8"/>
    </row>
    <row r="8" spans="1:20" ht="12" customHeight="1" x14ac:dyDescent="0.3">
      <c r="A8" s="10">
        <v>0.35416666666666669</v>
      </c>
      <c r="B8" s="3">
        <f t="shared" ref="B8:B16" si="2">+A8+$T$3</f>
        <v>0.37083333333333335</v>
      </c>
      <c r="C8" s="97" t="s">
        <v>4</v>
      </c>
      <c r="D8" s="40"/>
      <c r="E8" s="40" t="s">
        <v>23</v>
      </c>
      <c r="F8" s="40"/>
      <c r="G8" s="54" t="s">
        <v>0</v>
      </c>
      <c r="I8" s="10">
        <f t="shared" si="1"/>
        <v>0.59583333333333344</v>
      </c>
      <c r="J8" s="3">
        <f t="shared" si="0"/>
        <v>0.61250000000000016</v>
      </c>
      <c r="K8" s="40"/>
      <c r="L8" s="40" t="s">
        <v>0</v>
      </c>
      <c r="M8" s="40" t="s">
        <v>4</v>
      </c>
      <c r="N8" s="40" t="s">
        <v>23</v>
      </c>
      <c r="O8" s="54"/>
      <c r="P8" s="8"/>
      <c r="Q8" s="8"/>
    </row>
    <row r="9" spans="1:20" ht="12" customHeight="1" x14ac:dyDescent="0.3">
      <c r="A9" s="10">
        <f>+B8</f>
        <v>0.37083333333333335</v>
      </c>
      <c r="B9" s="3">
        <f t="shared" si="2"/>
        <v>0.38750000000000001</v>
      </c>
      <c r="C9" s="98"/>
      <c r="D9" s="40" t="s">
        <v>4</v>
      </c>
      <c r="E9" s="40"/>
      <c r="F9" s="40" t="s">
        <v>0</v>
      </c>
      <c r="G9" s="54" t="s">
        <v>23</v>
      </c>
      <c r="I9" s="10">
        <f t="shared" si="1"/>
        <v>0.61250000000000016</v>
      </c>
      <c r="J9" s="3">
        <f t="shared" si="0"/>
        <v>0.62916666666666687</v>
      </c>
      <c r="K9" s="40" t="s">
        <v>0</v>
      </c>
      <c r="L9" s="40" t="s">
        <v>23</v>
      </c>
      <c r="M9" s="40"/>
      <c r="N9" s="40"/>
      <c r="O9" s="54"/>
      <c r="P9" s="8"/>
      <c r="Q9" s="8"/>
    </row>
    <row r="10" spans="1:20" ht="12" customHeight="1" x14ac:dyDescent="0.3">
      <c r="A10" s="10">
        <f>+B9</f>
        <v>0.38750000000000001</v>
      </c>
      <c r="B10" s="3">
        <f t="shared" si="2"/>
        <v>0.40416666666666667</v>
      </c>
      <c r="C10" s="91"/>
      <c r="D10" s="40" t="s">
        <v>0</v>
      </c>
      <c r="E10" s="40" t="s">
        <v>4</v>
      </c>
      <c r="F10" s="40" t="s">
        <v>23</v>
      </c>
      <c r="G10" s="54"/>
      <c r="I10" s="10">
        <f t="shared" si="1"/>
        <v>0.62916666666666687</v>
      </c>
      <c r="J10" s="3">
        <f t="shared" si="0"/>
        <v>0.64583333333333359</v>
      </c>
      <c r="K10" s="40" t="s">
        <v>23</v>
      </c>
      <c r="L10" s="40"/>
      <c r="M10" s="40" t="s">
        <v>0</v>
      </c>
      <c r="N10" s="40"/>
      <c r="O10" s="54"/>
      <c r="P10" s="8"/>
      <c r="Q10" s="8"/>
    </row>
    <row r="11" spans="1:20" ht="12" customHeight="1" x14ac:dyDescent="0.3">
      <c r="A11" s="10">
        <f t="shared" ref="A11:A15" si="3">+B10</f>
        <v>0.40416666666666667</v>
      </c>
      <c r="B11" s="3">
        <f t="shared" si="2"/>
        <v>0.42083333333333334</v>
      </c>
      <c r="C11" s="91"/>
      <c r="D11" s="40" t="s">
        <v>23</v>
      </c>
      <c r="E11" s="40"/>
      <c r="F11" s="40"/>
      <c r="G11" s="54"/>
      <c r="I11" s="10">
        <f t="shared" si="1"/>
        <v>0.64583333333333359</v>
      </c>
      <c r="J11" s="3">
        <f t="shared" si="0"/>
        <v>0.66250000000000031</v>
      </c>
      <c r="K11" s="40"/>
      <c r="L11" s="40"/>
      <c r="M11" s="40" t="s">
        <v>23</v>
      </c>
      <c r="N11" s="40"/>
      <c r="O11" s="54" t="s">
        <v>0</v>
      </c>
      <c r="P11" s="8"/>
      <c r="Q11" s="8"/>
    </row>
    <row r="12" spans="1:20" ht="12" customHeight="1" x14ac:dyDescent="0.3">
      <c r="A12" s="10">
        <f t="shared" si="3"/>
        <v>0.42083333333333334</v>
      </c>
      <c r="B12" s="3">
        <f t="shared" si="2"/>
        <v>0.4375</v>
      </c>
      <c r="C12" s="40" t="s">
        <v>23</v>
      </c>
      <c r="D12" s="40"/>
      <c r="E12" s="40" t="s">
        <v>0</v>
      </c>
      <c r="F12" s="40" t="s">
        <v>4</v>
      </c>
      <c r="G12" s="54"/>
      <c r="I12" s="10">
        <f t="shared" si="1"/>
        <v>0.66250000000000031</v>
      </c>
      <c r="J12" s="3">
        <f t="shared" si="0"/>
        <v>0.67916666666666703</v>
      </c>
      <c r="K12" s="40"/>
      <c r="L12" s="40"/>
      <c r="M12" s="40"/>
      <c r="N12" s="40" t="s">
        <v>0</v>
      </c>
      <c r="O12" s="54" t="s">
        <v>23</v>
      </c>
      <c r="P12" s="8"/>
      <c r="Q12" s="8"/>
    </row>
    <row r="13" spans="1:20" ht="12" customHeight="1" x14ac:dyDescent="0.3">
      <c r="A13" s="10">
        <f t="shared" si="3"/>
        <v>0.4375</v>
      </c>
      <c r="B13" s="3">
        <f t="shared" si="2"/>
        <v>0.45416666666666666</v>
      </c>
      <c r="C13" s="40"/>
      <c r="D13" s="40"/>
      <c r="E13" s="40" t="s">
        <v>23</v>
      </c>
      <c r="F13" s="40"/>
      <c r="G13" s="54" t="s">
        <v>0</v>
      </c>
      <c r="I13" s="10">
        <f t="shared" si="1"/>
        <v>0.67916666666666703</v>
      </c>
      <c r="J13" s="3">
        <f t="shared" si="0"/>
        <v>0.69583333333333375</v>
      </c>
      <c r="K13" s="40"/>
      <c r="L13" s="40" t="s">
        <v>0</v>
      </c>
      <c r="M13" s="40"/>
      <c r="N13" s="40" t="s">
        <v>23</v>
      </c>
      <c r="O13" s="54"/>
      <c r="P13" s="8"/>
      <c r="Q13" s="8"/>
    </row>
    <row r="14" spans="1:20" ht="12" customHeight="1" x14ac:dyDescent="0.3">
      <c r="A14" s="10">
        <f t="shared" si="3"/>
        <v>0.45416666666666666</v>
      </c>
      <c r="B14" s="3">
        <f t="shared" si="2"/>
        <v>0.47083333333333333</v>
      </c>
      <c r="C14" s="91"/>
      <c r="D14" s="57"/>
      <c r="E14" s="57"/>
      <c r="F14" s="57" t="s">
        <v>0</v>
      </c>
      <c r="G14" s="58" t="s">
        <v>23</v>
      </c>
      <c r="I14" s="10">
        <f t="shared" si="1"/>
        <v>0.69583333333333375</v>
      </c>
      <c r="J14" s="3">
        <f t="shared" si="0"/>
        <v>0.71250000000000047</v>
      </c>
      <c r="K14" s="40" t="s">
        <v>0</v>
      </c>
      <c r="L14" s="40" t="s">
        <v>23</v>
      </c>
      <c r="M14" s="40"/>
      <c r="N14" s="40"/>
      <c r="O14" s="54"/>
      <c r="P14" s="8"/>
      <c r="Q14" s="8"/>
    </row>
    <row r="15" spans="1:20" ht="12" customHeight="1" x14ac:dyDescent="0.3">
      <c r="A15" s="10">
        <f t="shared" si="3"/>
        <v>0.47083333333333333</v>
      </c>
      <c r="B15" s="3">
        <f t="shared" si="2"/>
        <v>0.48749999999999999</v>
      </c>
      <c r="C15" s="91"/>
      <c r="D15" s="57"/>
      <c r="E15" s="57"/>
      <c r="F15" s="57" t="s">
        <v>23</v>
      </c>
      <c r="G15" s="58"/>
      <c r="I15" s="10">
        <f t="shared" si="1"/>
        <v>0.71250000000000047</v>
      </c>
      <c r="J15" s="3">
        <f t="shared" si="0"/>
        <v>0.72916666666666718</v>
      </c>
      <c r="K15" s="40" t="s">
        <v>23</v>
      </c>
      <c r="L15" s="40"/>
      <c r="M15" s="40"/>
      <c r="N15" s="40"/>
      <c r="O15" s="54"/>
      <c r="P15" s="8"/>
      <c r="Q15" s="8"/>
    </row>
    <row r="16" spans="1:20" ht="12" customHeight="1" thickBot="1" x14ac:dyDescent="0.35">
      <c r="A16" s="11">
        <f>+B15</f>
        <v>0.48749999999999999</v>
      </c>
      <c r="B16" s="12">
        <f t="shared" si="2"/>
        <v>0.50416666666666665</v>
      </c>
      <c r="C16" s="76" t="s">
        <v>0</v>
      </c>
      <c r="D16" s="76" t="s">
        <v>23</v>
      </c>
      <c r="E16" s="76"/>
      <c r="F16" s="76"/>
      <c r="G16" s="77"/>
      <c r="I16" s="11"/>
      <c r="J16" s="12"/>
      <c r="K16" s="94"/>
      <c r="L16" s="95"/>
      <c r="M16" s="95"/>
      <c r="N16" s="95"/>
      <c r="O16" s="96"/>
      <c r="P16" s="8"/>
      <c r="Q16" s="8"/>
    </row>
    <row r="17" spans="9:17" ht="12" customHeight="1" x14ac:dyDescent="0.3">
      <c r="I17" s="27"/>
      <c r="J17" s="27"/>
      <c r="K17" s="53"/>
      <c r="L17" s="53"/>
      <c r="M17" s="53"/>
      <c r="N17" s="53"/>
      <c r="O17" s="53"/>
      <c r="P17" s="8"/>
      <c r="Q17" s="8"/>
    </row>
    <row r="18" spans="9:17" ht="12" customHeight="1" x14ac:dyDescent="0.3">
      <c r="I18" s="27"/>
      <c r="J18" s="27"/>
      <c r="K18" s="53"/>
      <c r="L18" s="53"/>
      <c r="M18" s="53"/>
      <c r="N18" s="53"/>
      <c r="O18" s="53"/>
    </row>
  </sheetData>
  <mergeCells count="10">
    <mergeCell ref="A6:A7"/>
    <mergeCell ref="B6:B7"/>
    <mergeCell ref="K16:O16"/>
    <mergeCell ref="C8:C9"/>
    <mergeCell ref="C2:G2"/>
    <mergeCell ref="K2:O2"/>
    <mergeCell ref="C4:G4"/>
    <mergeCell ref="C6:G6"/>
    <mergeCell ref="C5:G5"/>
    <mergeCell ref="K4:O4"/>
  </mergeCells>
  <phoneticPr fontId="17" type="noConversion"/>
  <conditionalFormatting sqref="D14:G15 C12:G13 C8:G8 D9:G11 K5:O15 C16:G16">
    <cfRule type="cellIs" dxfId="12" priority="6" operator="equal">
      <formula>"On Track"</formula>
    </cfRule>
  </conditionalFormatting>
  <conditionalFormatting sqref="E7">
    <cfRule type="cellIs" dxfId="11" priority="3" operator="equal">
      <formula>"On Track"</formula>
    </cfRule>
  </conditionalFormatting>
  <conditionalFormatting sqref="C14:C15">
    <cfRule type="cellIs" dxfId="10" priority="2" operator="equal">
      <formula>"On Track"</formula>
    </cfRule>
  </conditionalFormatting>
  <conditionalFormatting sqref="C10:C11">
    <cfRule type="cellIs" dxfId="9" priority="1" operator="equal">
      <formula>"On Track"</formula>
    </cfRule>
  </conditionalFormatting>
  <pageMargins left="0.75" right="0.75" top="0.5" bottom="0.5" header="0.5" footer="0.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"/>
  <sheetViews>
    <sheetView showGridLines="0" zoomScale="120" zoomScaleNormal="120" zoomScalePageLayoutView="150" workbookViewId="0">
      <selection activeCell="C5" sqref="C5:G5"/>
    </sheetView>
  </sheetViews>
  <sheetFormatPr defaultColWidth="8.765625" defaultRowHeight="11.05" customHeight="1" x14ac:dyDescent="0.3"/>
  <cols>
    <col min="1" max="2" width="6.69140625" style="14" customWidth="1"/>
    <col min="3" max="7" width="9" style="14" customWidth="1"/>
    <col min="8" max="8" width="3.4609375" customWidth="1"/>
    <col min="9" max="10" width="6.69140625" customWidth="1"/>
    <col min="11" max="15" width="9" customWidth="1"/>
  </cols>
  <sheetData>
    <row r="1" spans="1:17" ht="11.05" customHeight="1" thickBot="1" x14ac:dyDescent="0.35"/>
    <row r="2" spans="1:17" ht="12" customHeight="1" x14ac:dyDescent="0.3">
      <c r="A2" s="9"/>
      <c r="B2" s="42"/>
      <c r="C2" s="99" t="s">
        <v>37</v>
      </c>
      <c r="D2" s="100"/>
      <c r="E2" s="100"/>
      <c r="F2" s="100"/>
      <c r="G2" s="101"/>
      <c r="I2" s="49"/>
      <c r="J2" s="50"/>
      <c r="K2" s="99" t="str">
        <f>C2</f>
        <v>Sunday, November 8, 2020(VIR - Full Course)</v>
      </c>
      <c r="L2" s="100"/>
      <c r="M2" s="100"/>
      <c r="N2" s="100"/>
      <c r="O2" s="101"/>
      <c r="P2" s="8"/>
      <c r="Q2" s="8"/>
    </row>
    <row r="3" spans="1:17" ht="12" customHeight="1" x14ac:dyDescent="0.3">
      <c r="A3" s="43"/>
      <c r="B3" s="37"/>
      <c r="C3" s="5" t="s">
        <v>33</v>
      </c>
      <c r="D3" s="4" t="s">
        <v>29</v>
      </c>
      <c r="E3" s="86" t="s">
        <v>28</v>
      </c>
      <c r="F3" s="85" t="s">
        <v>27</v>
      </c>
      <c r="G3" s="84" t="s">
        <v>32</v>
      </c>
      <c r="I3" s="51"/>
      <c r="J3" s="28"/>
      <c r="K3" s="5" t="s">
        <v>33</v>
      </c>
      <c r="L3" s="4" t="s">
        <v>29</v>
      </c>
      <c r="M3" s="86" t="s">
        <v>28</v>
      </c>
      <c r="N3" s="85" t="s">
        <v>27</v>
      </c>
      <c r="O3" s="84" t="s">
        <v>32</v>
      </c>
      <c r="P3" s="8"/>
      <c r="Q3" s="8"/>
    </row>
    <row r="4" spans="1:17" ht="12" customHeight="1" x14ac:dyDescent="0.3">
      <c r="A4" s="44">
        <v>0.3125</v>
      </c>
      <c r="B4" s="1">
        <v>0.33333333333333331</v>
      </c>
      <c r="C4" s="102" t="s">
        <v>34</v>
      </c>
      <c r="D4" s="102"/>
      <c r="E4" s="102"/>
      <c r="F4" s="102"/>
      <c r="G4" s="103"/>
      <c r="I4" s="10">
        <v>0.53472222222222221</v>
      </c>
      <c r="J4" s="3">
        <v>0.55208333333333337</v>
      </c>
      <c r="K4" s="40" t="s">
        <v>0</v>
      </c>
      <c r="L4" s="40" t="s">
        <v>23</v>
      </c>
      <c r="M4" s="40" t="s">
        <v>4</v>
      </c>
      <c r="N4" s="40"/>
      <c r="O4" s="54"/>
      <c r="P4" s="8"/>
      <c r="Q4" s="8"/>
    </row>
    <row r="5" spans="1:17" ht="12" customHeight="1" x14ac:dyDescent="0.3">
      <c r="A5" s="10">
        <v>0.33333333333333331</v>
      </c>
      <c r="B5" s="3">
        <v>0.34722222222222227</v>
      </c>
      <c r="C5" s="102" t="s">
        <v>41</v>
      </c>
      <c r="D5" s="102"/>
      <c r="E5" s="102"/>
      <c r="F5" s="102"/>
      <c r="G5" s="103"/>
      <c r="I5" s="10">
        <f>+J4</f>
        <v>0.55208333333333337</v>
      </c>
      <c r="J5" s="3">
        <v>0.56944444444444442</v>
      </c>
      <c r="K5" s="40" t="s">
        <v>23</v>
      </c>
      <c r="L5" s="40"/>
      <c r="M5" s="40" t="s">
        <v>0</v>
      </c>
      <c r="N5" s="40"/>
      <c r="O5" s="54"/>
      <c r="P5" s="8"/>
      <c r="Q5" s="8"/>
    </row>
    <row r="6" spans="1:17" ht="12" customHeight="1" x14ac:dyDescent="0.3">
      <c r="A6" s="10">
        <v>0.34722222222222227</v>
      </c>
      <c r="B6" s="3">
        <v>0.35416666666666669</v>
      </c>
      <c r="D6" s="40"/>
      <c r="E6" s="40" t="s">
        <v>0</v>
      </c>
      <c r="F6" s="40"/>
      <c r="G6" s="54"/>
      <c r="I6" s="10">
        <f t="shared" ref="I6:I15" si="0">+J5</f>
        <v>0.56944444444444442</v>
      </c>
      <c r="J6" s="3">
        <v>0.58680555555555558</v>
      </c>
      <c r="K6" s="40"/>
      <c r="L6" s="40" t="s">
        <v>4</v>
      </c>
      <c r="M6" s="40" t="s">
        <v>23</v>
      </c>
      <c r="N6" s="40"/>
      <c r="O6" s="54" t="s">
        <v>0</v>
      </c>
      <c r="P6" s="8"/>
      <c r="Q6" s="8"/>
    </row>
    <row r="7" spans="1:17" ht="12" customHeight="1" x14ac:dyDescent="0.3">
      <c r="A7" s="10">
        <v>0.35416666666666669</v>
      </c>
      <c r="B7" s="3">
        <f>+A7+'11-07 Schedule'!$T$4</f>
        <v>0.37152777777777779</v>
      </c>
      <c r="C7" s="40" t="s">
        <v>4</v>
      </c>
      <c r="D7" s="40"/>
      <c r="E7" s="40" t="s">
        <v>23</v>
      </c>
      <c r="F7" s="40"/>
      <c r="G7" s="54" t="s">
        <v>0</v>
      </c>
      <c r="I7" s="10">
        <f t="shared" si="0"/>
        <v>0.58680555555555558</v>
      </c>
      <c r="J7" s="3">
        <v>0.60416666666666663</v>
      </c>
      <c r="K7" s="40" t="s">
        <v>4</v>
      </c>
      <c r="L7" s="40"/>
      <c r="M7" s="40"/>
      <c r="N7" s="40" t="s">
        <v>0</v>
      </c>
      <c r="O7" s="54" t="s">
        <v>23</v>
      </c>
      <c r="P7" s="8"/>
      <c r="Q7" s="8"/>
    </row>
    <row r="8" spans="1:17" ht="12" customHeight="1" x14ac:dyDescent="0.3">
      <c r="A8" s="10">
        <f>+B7</f>
        <v>0.37152777777777779</v>
      </c>
      <c r="B8" s="3">
        <f>+A8+'11-07 Schedule'!$T$4</f>
        <v>0.3888888888888889</v>
      </c>
      <c r="C8" s="59"/>
      <c r="D8" s="40" t="s">
        <v>4</v>
      </c>
      <c r="E8" s="40"/>
      <c r="F8" s="40" t="s">
        <v>0</v>
      </c>
      <c r="G8" s="54" t="s">
        <v>23</v>
      </c>
      <c r="I8" s="10">
        <f t="shared" si="0"/>
        <v>0.60416666666666663</v>
      </c>
      <c r="J8" s="3">
        <v>0.62152777777777779</v>
      </c>
      <c r="K8" s="40"/>
      <c r="L8" s="40" t="s">
        <v>0</v>
      </c>
      <c r="M8" s="40"/>
      <c r="N8" s="40" t="s">
        <v>23</v>
      </c>
      <c r="O8" s="54"/>
      <c r="P8" s="8"/>
      <c r="Q8" s="8"/>
    </row>
    <row r="9" spans="1:17" ht="12" customHeight="1" x14ac:dyDescent="0.3">
      <c r="A9" s="10">
        <f>+B8</f>
        <v>0.3888888888888889</v>
      </c>
      <c r="B9" s="3">
        <f>+A9+'11-07 Schedule'!$T$4</f>
        <v>0.40625</v>
      </c>
      <c r="C9" s="79"/>
      <c r="D9" s="40" t="s">
        <v>0</v>
      </c>
      <c r="E9" s="40" t="s">
        <v>4</v>
      </c>
      <c r="F9" s="40" t="s">
        <v>23</v>
      </c>
      <c r="G9" s="54"/>
      <c r="I9" s="10">
        <f t="shared" si="0"/>
        <v>0.62152777777777779</v>
      </c>
      <c r="J9" s="3">
        <v>0.63888888888888895</v>
      </c>
      <c r="K9" s="40" t="s">
        <v>0</v>
      </c>
      <c r="L9" s="40" t="s">
        <v>23</v>
      </c>
      <c r="M9" s="40"/>
      <c r="N9" s="40"/>
      <c r="O9" s="54"/>
      <c r="P9" s="8"/>
      <c r="Q9" s="8"/>
    </row>
    <row r="10" spans="1:17" ht="12" customHeight="1" x14ac:dyDescent="0.3">
      <c r="A10" s="10">
        <f t="shared" ref="A10:A12" si="1">+B9</f>
        <v>0.40625</v>
      </c>
      <c r="B10" s="3">
        <f>+A10+'11-07 Schedule'!$T$4</f>
        <v>0.4236111111111111</v>
      </c>
      <c r="C10" s="40" t="s">
        <v>0</v>
      </c>
      <c r="D10" s="40" t="s">
        <v>23</v>
      </c>
      <c r="E10" s="40"/>
      <c r="F10" s="40"/>
      <c r="G10" s="54"/>
      <c r="I10" s="10">
        <f t="shared" si="0"/>
        <v>0.63888888888888895</v>
      </c>
      <c r="J10" s="3">
        <v>0.65625</v>
      </c>
      <c r="K10" s="40" t="s">
        <v>23</v>
      </c>
      <c r="L10" s="40"/>
      <c r="M10" s="40" t="s">
        <v>0</v>
      </c>
      <c r="N10" s="40"/>
      <c r="O10" s="54"/>
      <c r="P10" s="8"/>
      <c r="Q10" s="8"/>
    </row>
    <row r="11" spans="1:17" ht="12" customHeight="1" x14ac:dyDescent="0.3">
      <c r="A11" s="10">
        <f t="shared" si="1"/>
        <v>0.4236111111111111</v>
      </c>
      <c r="B11" s="3">
        <f>+A11+'11-07 Schedule'!$T$4</f>
        <v>0.44097222222222221</v>
      </c>
      <c r="C11" s="40" t="s">
        <v>23</v>
      </c>
      <c r="D11" s="40"/>
      <c r="E11" s="40" t="s">
        <v>0</v>
      </c>
      <c r="F11" s="40" t="s">
        <v>4</v>
      </c>
      <c r="G11" s="54"/>
      <c r="I11" s="10">
        <f t="shared" si="0"/>
        <v>0.65625</v>
      </c>
      <c r="J11" s="3">
        <v>0.6743055555555556</v>
      </c>
      <c r="K11" s="81"/>
      <c r="L11" s="40"/>
      <c r="M11" s="40" t="s">
        <v>23</v>
      </c>
      <c r="N11" s="40" t="s">
        <v>0</v>
      </c>
      <c r="O11" s="54" t="s">
        <v>0</v>
      </c>
      <c r="P11" s="8"/>
      <c r="Q11" s="8"/>
    </row>
    <row r="12" spans="1:17" ht="12" customHeight="1" x14ac:dyDescent="0.3">
      <c r="A12" s="10">
        <f t="shared" si="1"/>
        <v>0.44097222222222221</v>
      </c>
      <c r="B12" s="3">
        <f>+A12+'11-07 Schedule'!$T$4</f>
        <v>0.45833333333333331</v>
      </c>
      <c r="C12" s="59"/>
      <c r="D12" s="40"/>
      <c r="E12" s="40" t="s">
        <v>23</v>
      </c>
      <c r="F12" s="40"/>
      <c r="G12" s="58" t="s">
        <v>0</v>
      </c>
      <c r="I12" s="10">
        <f t="shared" si="0"/>
        <v>0.6743055555555556</v>
      </c>
      <c r="J12" s="3">
        <v>0.69305555555555554</v>
      </c>
      <c r="K12" s="40"/>
      <c r="L12" s="40" t="s">
        <v>0</v>
      </c>
      <c r="M12" s="40"/>
      <c r="N12" s="40" t="s">
        <v>23</v>
      </c>
      <c r="O12" s="54" t="s">
        <v>23</v>
      </c>
      <c r="P12" s="8"/>
      <c r="Q12" s="8"/>
    </row>
    <row r="13" spans="1:17" ht="12" customHeight="1" x14ac:dyDescent="0.3">
      <c r="A13" s="55">
        <v>0.45833333333333331</v>
      </c>
      <c r="B13" s="56">
        <v>0.5</v>
      </c>
      <c r="C13" s="107" t="s">
        <v>35</v>
      </c>
      <c r="D13" s="108"/>
      <c r="E13" s="108"/>
      <c r="F13" s="108"/>
      <c r="G13" s="109"/>
      <c r="I13" s="10">
        <f t="shared" si="0"/>
        <v>0.69305555555555554</v>
      </c>
      <c r="J13" s="3">
        <v>0.71111111111111114</v>
      </c>
      <c r="K13" s="40" t="s">
        <v>0</v>
      </c>
      <c r="L13" s="40" t="s">
        <v>23</v>
      </c>
      <c r="M13" s="40"/>
      <c r="N13" s="40"/>
      <c r="O13" s="54"/>
      <c r="P13" s="8"/>
      <c r="Q13" s="8"/>
    </row>
    <row r="14" spans="1:17" ht="12" customHeight="1" x14ac:dyDescent="0.3">
      <c r="A14" s="55">
        <v>0.5</v>
      </c>
      <c r="B14" s="56">
        <v>0.51736111111111105</v>
      </c>
      <c r="C14" s="40"/>
      <c r="D14" s="57"/>
      <c r="E14" s="57"/>
      <c r="F14" s="40" t="s">
        <v>0</v>
      </c>
      <c r="G14" s="58" t="s">
        <v>23</v>
      </c>
      <c r="I14" s="10">
        <f t="shared" si="0"/>
        <v>0.71111111111111114</v>
      </c>
      <c r="J14" s="56">
        <v>0.72916666666666663</v>
      </c>
      <c r="K14" s="40" t="s">
        <v>23</v>
      </c>
      <c r="L14" s="40"/>
      <c r="M14" s="40"/>
      <c r="N14" s="40"/>
      <c r="O14" s="54"/>
      <c r="P14" s="8"/>
      <c r="Q14" s="8"/>
    </row>
    <row r="15" spans="1:17" ht="12" customHeight="1" thickBot="1" x14ac:dyDescent="0.35">
      <c r="A15" s="11">
        <v>0.51736111111111105</v>
      </c>
      <c r="B15" s="12">
        <v>0.53472222222222221</v>
      </c>
      <c r="C15" s="76"/>
      <c r="D15" s="76" t="s">
        <v>0</v>
      </c>
      <c r="E15" s="76"/>
      <c r="F15" s="76" t="s">
        <v>23</v>
      </c>
      <c r="G15" s="77"/>
      <c r="I15" s="11">
        <f t="shared" si="0"/>
        <v>0.72916666666666663</v>
      </c>
      <c r="J15" s="12">
        <v>0.75</v>
      </c>
      <c r="K15" s="94" t="s">
        <v>22</v>
      </c>
      <c r="L15" s="95"/>
      <c r="M15" s="95"/>
      <c r="N15" s="95"/>
      <c r="O15" s="96"/>
      <c r="P15" s="8"/>
      <c r="Q15" s="8"/>
    </row>
    <row r="16" spans="1:17" ht="12" customHeight="1" x14ac:dyDescent="0.3">
      <c r="I16" s="27"/>
      <c r="J16" s="27"/>
      <c r="K16" s="53"/>
      <c r="L16" s="53"/>
      <c r="M16" s="53"/>
      <c r="N16" s="53"/>
      <c r="O16" s="53"/>
      <c r="P16" s="8"/>
      <c r="Q16" s="8"/>
    </row>
    <row r="17" spans="9:17" ht="12" customHeight="1" x14ac:dyDescent="0.3">
      <c r="I17" s="27"/>
      <c r="J17" s="27"/>
      <c r="K17" s="53"/>
      <c r="L17" s="53"/>
      <c r="M17" s="53"/>
      <c r="N17" s="53"/>
      <c r="O17" s="53"/>
      <c r="P17" s="8"/>
      <c r="Q17" s="8"/>
    </row>
    <row r="18" spans="9:17" ht="12" customHeight="1" x14ac:dyDescent="0.3"/>
  </sheetData>
  <mergeCells count="6">
    <mergeCell ref="K15:O15"/>
    <mergeCell ref="C2:G2"/>
    <mergeCell ref="K2:O2"/>
    <mergeCell ref="C4:G4"/>
    <mergeCell ref="C5:G5"/>
    <mergeCell ref="C13:G13"/>
  </mergeCells>
  <conditionalFormatting sqref="D6:G6 C7:G15">
    <cfRule type="cellIs" dxfId="8" priority="7" operator="equal">
      <formula>"On Track"</formula>
    </cfRule>
  </conditionalFormatting>
  <conditionalFormatting sqref="K5:O5 K4:L4 N4:O4 K8:O14 K6 M6:O6 L7:O7">
    <cfRule type="cellIs" dxfId="7" priority="4" operator="equal">
      <formula>"On Track"</formula>
    </cfRule>
  </conditionalFormatting>
  <conditionalFormatting sqref="M4">
    <cfRule type="cellIs" dxfId="6" priority="3" operator="equal">
      <formula>"On Track"</formula>
    </cfRule>
  </conditionalFormatting>
  <conditionalFormatting sqref="L6">
    <cfRule type="cellIs" dxfId="5" priority="2" operator="equal">
      <formula>"On Track"</formula>
    </cfRule>
  </conditionalFormatting>
  <conditionalFormatting sqref="K7">
    <cfRule type="cellIs" dxfId="4" priority="1" operator="equal">
      <formula>"On Track"</formula>
    </cfRule>
  </conditionalFormatting>
  <pageMargins left="0.25" right="0" top="0.75" bottom="0.75" header="0.3" footer="0.3"/>
  <pageSetup scale="11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2:J51"/>
  <sheetViews>
    <sheetView showGridLines="0" view="pageLayout" zoomScale="70" zoomScaleNormal="100" zoomScalePageLayoutView="70" workbookViewId="0">
      <selection activeCell="C5" sqref="C5:G5"/>
    </sheetView>
  </sheetViews>
  <sheetFormatPr defaultColWidth="8.765625" defaultRowHeight="11.05" customHeight="1" x14ac:dyDescent="0.3"/>
  <cols>
    <col min="1" max="2" width="12.69140625" style="14" customWidth="1"/>
    <col min="3" max="7" width="21.3046875" style="14" customWidth="1"/>
    <col min="8" max="8" width="3.4609375" customWidth="1"/>
  </cols>
  <sheetData>
    <row r="2" spans="1:10" ht="11.05" customHeight="1" thickBot="1" x14ac:dyDescent="0.35"/>
    <row r="3" spans="1:10" ht="25.1" customHeight="1" x14ac:dyDescent="0.3">
      <c r="A3" s="9"/>
      <c r="B3" s="42"/>
      <c r="C3" s="111" t="str">
        <f>'11-07 Schedule'!C2:G2</f>
        <v>Saturday, November 7, 2020 (VIR - Full Course)</v>
      </c>
      <c r="D3" s="112"/>
      <c r="E3" s="112"/>
      <c r="F3" s="112"/>
      <c r="G3" s="113"/>
      <c r="I3" s="8"/>
      <c r="J3" s="8"/>
    </row>
    <row r="4" spans="1:10" ht="25.1" customHeight="1" x14ac:dyDescent="0.3">
      <c r="A4" s="43"/>
      <c r="B4" s="37"/>
      <c r="C4" s="60" t="s">
        <v>33</v>
      </c>
      <c r="D4" s="72" t="s">
        <v>29</v>
      </c>
      <c r="E4" s="73" t="s">
        <v>28</v>
      </c>
      <c r="F4" s="61" t="s">
        <v>27</v>
      </c>
      <c r="G4" s="62" t="s">
        <v>32</v>
      </c>
      <c r="I4" s="8"/>
      <c r="J4" s="8"/>
    </row>
    <row r="5" spans="1:10" ht="25.1" customHeight="1" x14ac:dyDescent="0.3">
      <c r="A5" s="63">
        <v>0.29166666666666669</v>
      </c>
      <c r="B5" s="64">
        <v>0.32291666666666669</v>
      </c>
      <c r="C5" s="114" t="str">
        <f>'11-07 Schedule'!C4:G4</f>
        <v>Registration &amp; Tech - Tech Shed</v>
      </c>
      <c r="D5" s="115"/>
      <c r="E5" s="115"/>
      <c r="F5" s="115"/>
      <c r="G5" s="116"/>
      <c r="I5" s="8"/>
      <c r="J5" s="8"/>
    </row>
    <row r="6" spans="1:10" ht="25.1" customHeight="1" x14ac:dyDescent="0.3">
      <c r="A6" s="65">
        <v>0.3125</v>
      </c>
      <c r="B6" s="66">
        <v>0.32291666666666669</v>
      </c>
      <c r="C6" s="117" t="str">
        <f>'11-07 Schedule'!C5:G5</f>
        <v>ALL ATTENDEES MEETING - Winner's Circle</v>
      </c>
      <c r="D6" s="118"/>
      <c r="E6" s="118"/>
      <c r="F6" s="118"/>
      <c r="G6" s="119"/>
      <c r="I6" s="8"/>
      <c r="J6" s="8"/>
    </row>
    <row r="7" spans="1:10" ht="25.1" customHeight="1" x14ac:dyDescent="0.3">
      <c r="A7" s="65">
        <v>0.32291666666666669</v>
      </c>
      <c r="B7" s="66">
        <v>0.34722222222222227</v>
      </c>
      <c r="C7" s="120" t="str">
        <f>'11-07 Schedule'!C6:G6</f>
        <v>PROVISIONAL INSTRUCTORS MEETING - Winner's Circle</v>
      </c>
      <c r="D7" s="121"/>
      <c r="E7" s="121"/>
      <c r="F7" s="121"/>
      <c r="G7" s="122"/>
      <c r="I7" s="8"/>
      <c r="J7" s="8"/>
    </row>
    <row r="8" spans="1:10" ht="25.1" customHeight="1" x14ac:dyDescent="0.3">
      <c r="A8" s="65">
        <v>0.34722222222222227</v>
      </c>
      <c r="B8" s="87">
        <v>0.35416666666666669</v>
      </c>
      <c r="C8" s="89"/>
      <c r="D8" s="89"/>
      <c r="E8" s="68" t="s">
        <v>0</v>
      </c>
      <c r="F8" s="89"/>
      <c r="G8" s="89"/>
      <c r="I8" s="8"/>
      <c r="J8" s="8"/>
    </row>
    <row r="9" spans="1:10" ht="25.1" customHeight="1" x14ac:dyDescent="0.3">
      <c r="A9" s="65">
        <v>0.35416666666666669</v>
      </c>
      <c r="B9" s="66">
        <v>0.37152777777777773</v>
      </c>
      <c r="C9" s="132" t="str">
        <f>IF(VLOOKUP($A9,'11-07 Schedule'!$A:$G,3,FALSE)=0,"",VLOOKUP($A9,'11-07 Schedule'!$A:$G,3,FALSE))</f>
        <v>Classroom</v>
      </c>
      <c r="D9" s="88" t="str">
        <f>IF(VLOOKUP($A9,'11-07 Schedule'!$A:$G,4,FALSE)=0,"",VLOOKUP($A9,'11-07 Schedule'!$A:$G,4,FALSE))</f>
        <v/>
      </c>
      <c r="E9" s="88" t="str">
        <f>IF(VLOOKUP($A9,'11-07 Schedule'!$A:$G,5,FALSE)=0,"",VLOOKUP($A9,'11-07 Schedule'!$A:$G,5,FALSE))</f>
        <v>On Track</v>
      </c>
      <c r="F9" s="88" t="str">
        <f>IF(VLOOKUP($A9,'11-07 Schedule'!$A:$G,6,FALSE)=0,"",VLOOKUP($A9,'11-07 Schedule'!$A:$G,6,FALSE))</f>
        <v/>
      </c>
      <c r="G9" s="78" t="str">
        <f>IF(VLOOKUP($A9,'11-07 Schedule'!$A:$G,7,FALSE)=0,"",VLOOKUP($A9,'11-07 Schedule'!$A:$G,7,FALSE))</f>
        <v>Staging</v>
      </c>
      <c r="I9" s="8"/>
      <c r="J9" s="8"/>
    </row>
    <row r="10" spans="1:10" ht="25.1" customHeight="1" x14ac:dyDescent="0.3">
      <c r="A10" s="65">
        <v>0.37152777777777773</v>
      </c>
      <c r="B10" s="66">
        <v>0.3888888888888889</v>
      </c>
      <c r="C10" s="133"/>
      <c r="D10" s="68" t="e">
        <f>IF(VLOOKUP($A10,'11-07 Schedule'!$A:$G,4,FALSE)=0,"",VLOOKUP($A10,'11-07 Schedule'!$A:$G,4,FALSE))</f>
        <v>#N/A</v>
      </c>
      <c r="E10" s="69" t="e">
        <f>IF(VLOOKUP($A10,'11-07 Schedule'!$A:$G,5,FALSE)=0,"",VLOOKUP($A10,'11-07 Schedule'!$A:$G,5,FALSE))</f>
        <v>#N/A</v>
      </c>
      <c r="F10" s="69" t="e">
        <f>IF(VLOOKUP($A10,'11-07 Schedule'!$A:$G,6,FALSE)=0,"",VLOOKUP($A10,'11-07 Schedule'!$A:$G,6,FALSE))</f>
        <v>#N/A</v>
      </c>
      <c r="G10" s="67" t="e">
        <f>IF(VLOOKUP($A10,'11-07 Schedule'!$A:$G,7,FALSE)=0,"",VLOOKUP($A10,'11-07 Schedule'!$A:$G,7,FALSE))</f>
        <v>#N/A</v>
      </c>
      <c r="I10" s="8"/>
      <c r="J10" s="8"/>
    </row>
    <row r="11" spans="1:10" ht="25.1" customHeight="1" x14ac:dyDescent="0.3">
      <c r="A11" s="65">
        <v>0.3888888888888889</v>
      </c>
      <c r="B11" s="66">
        <v>0.40625</v>
      </c>
      <c r="C11" s="131" t="s">
        <v>30</v>
      </c>
      <c r="D11" s="68" t="e">
        <f>IF(VLOOKUP($A11,'11-07 Schedule'!$A:$G,4,FALSE)=0,"",VLOOKUP($A11,'11-07 Schedule'!$A:$G,4,FALSE))</f>
        <v>#N/A</v>
      </c>
      <c r="E11" s="69" t="e">
        <f>IF(VLOOKUP($A11,'11-07 Schedule'!$A:$G,5,FALSE)=0,"",VLOOKUP($A11,'11-07 Schedule'!$A:$G,5,FALSE))</f>
        <v>#N/A</v>
      </c>
      <c r="F11" s="69" t="e">
        <f>IF(VLOOKUP($A11,'11-07 Schedule'!$A:$G,6,FALSE)=0,"",VLOOKUP($A11,'11-07 Schedule'!$A:$G,6,FALSE))</f>
        <v>#N/A</v>
      </c>
      <c r="G11" s="67" t="e">
        <f>IF(VLOOKUP($A11,'11-07 Schedule'!$A:$G,7,FALSE)=0,"",VLOOKUP($A11,'11-07 Schedule'!$A:$G,7,FALSE))</f>
        <v>#N/A</v>
      </c>
      <c r="I11" s="8"/>
      <c r="J11" s="8"/>
    </row>
    <row r="12" spans="1:10" ht="25.1" customHeight="1" x14ac:dyDescent="0.3">
      <c r="A12" s="65">
        <v>0.40625</v>
      </c>
      <c r="B12" s="66">
        <v>0.4236111111111111</v>
      </c>
      <c r="C12" s="130"/>
      <c r="D12" s="68" t="e">
        <f>IF(VLOOKUP($A12,'11-07 Schedule'!$A:$G,4,FALSE)=0,"",VLOOKUP($A12,'11-07 Schedule'!$A:$G,4,FALSE))</f>
        <v>#N/A</v>
      </c>
      <c r="E12" s="69" t="e">
        <f>IF(VLOOKUP($A12,'11-07 Schedule'!$A:$G,5,FALSE)=0,"",VLOOKUP($A12,'11-07 Schedule'!$A:$G,5,FALSE))</f>
        <v>#N/A</v>
      </c>
      <c r="F12" s="69" t="e">
        <f>IF(VLOOKUP($A12,'11-07 Schedule'!$A:$G,6,FALSE)=0,"",VLOOKUP($A12,'11-07 Schedule'!$A:$G,6,FALSE))</f>
        <v>#N/A</v>
      </c>
      <c r="G12" s="67" t="e">
        <f>IF(VLOOKUP($A12,'11-07 Schedule'!$A:$G,7,FALSE)=0,"",VLOOKUP($A12,'11-07 Schedule'!$A:$G,7,FALSE))</f>
        <v>#N/A</v>
      </c>
      <c r="I12" s="8"/>
      <c r="J12" s="8"/>
    </row>
    <row r="13" spans="1:10" ht="25.1" customHeight="1" x14ac:dyDescent="0.3">
      <c r="A13" s="65">
        <v>0.4236111111111111</v>
      </c>
      <c r="B13" s="66">
        <v>0.44097222222222227</v>
      </c>
      <c r="C13" s="68" t="e">
        <f>IF(VLOOKUP($A13,'11-07 Schedule'!$A:$G,3,FALSE)=0,"",VLOOKUP($A13,'11-07 Schedule'!$A:$G,3,FALSE))</f>
        <v>#N/A</v>
      </c>
      <c r="D13" s="68" t="e">
        <f>IF(VLOOKUP($A13,'11-07 Schedule'!$A:$G,4,FALSE)=0,"",VLOOKUP($A13,'11-07 Schedule'!$A:$G,4,FALSE))</f>
        <v>#N/A</v>
      </c>
      <c r="E13" s="69" t="e">
        <f>IF(VLOOKUP($A13,'11-07 Schedule'!$A:$G,5,FALSE)=0,"",VLOOKUP($A13,'11-07 Schedule'!$A:$G,5,FALSE))</f>
        <v>#N/A</v>
      </c>
      <c r="F13" s="69" t="e">
        <f>IF(VLOOKUP($A13,'11-07 Schedule'!$A:$G,6,FALSE)=0,"",VLOOKUP($A13,'11-07 Schedule'!$A:$G,6,FALSE))</f>
        <v>#N/A</v>
      </c>
      <c r="G13" s="67" t="e">
        <f>IF(VLOOKUP($A13,'11-07 Schedule'!$A:$G,7,FALSE)=0,"",VLOOKUP($A13,'11-07 Schedule'!$A:$G,7,FALSE))</f>
        <v>#N/A</v>
      </c>
      <c r="I13" s="8"/>
      <c r="J13" s="8"/>
    </row>
    <row r="14" spans="1:10" ht="25.1" customHeight="1" x14ac:dyDescent="0.3">
      <c r="A14" s="65">
        <v>0.44097222222222227</v>
      </c>
      <c r="B14" s="66">
        <v>0.45833333333333331</v>
      </c>
      <c r="C14" s="82" t="e">
        <f>IF(VLOOKUP($A14,'11-07 Schedule'!$A:$G,3,FALSE)=0,"",VLOOKUP($A14,'11-07 Schedule'!$A:$G,3,FALSE))</f>
        <v>#N/A</v>
      </c>
      <c r="D14" s="68" t="e">
        <f>IF(VLOOKUP($A14,'11-07 Schedule'!$A:$G,4,FALSE)=0,"",VLOOKUP($A14,'11-07 Schedule'!$A:$G,4,FALSE))</f>
        <v>#N/A</v>
      </c>
      <c r="E14" s="69" t="e">
        <f>IF(VLOOKUP($A14,'11-07 Schedule'!$A:$G,5,FALSE)=0,"",VLOOKUP($A14,'11-07 Schedule'!$A:$G,5,FALSE))</f>
        <v>#N/A</v>
      </c>
      <c r="F14" s="69" t="e">
        <f>IF(VLOOKUP($A14,'11-07 Schedule'!$A:$G,6,FALSE)=0,"",VLOOKUP($A14,'11-07 Schedule'!$A:$G,6,FALSE))</f>
        <v>#N/A</v>
      </c>
      <c r="G14" s="67" t="e">
        <f>IF(VLOOKUP($A14,'11-07 Schedule'!$A:$G,7,FALSE)=0,"",VLOOKUP($A14,'11-07 Schedule'!$A:$G,7,FALSE))</f>
        <v>#N/A</v>
      </c>
      <c r="I14" s="8"/>
      <c r="J14" s="8"/>
    </row>
    <row r="15" spans="1:10" ht="25.1" customHeight="1" x14ac:dyDescent="0.3">
      <c r="A15" s="65">
        <v>0.45833333333333331</v>
      </c>
      <c r="B15" s="66">
        <v>0.47569444444444442</v>
      </c>
      <c r="C15" s="129" t="s">
        <v>31</v>
      </c>
      <c r="D15" s="68" t="e">
        <f>IF(VLOOKUP($A15,'11-07 Schedule'!$A:$G,4,FALSE)=0,"",VLOOKUP($A15,'11-07 Schedule'!$A:$G,4,FALSE))</f>
        <v>#N/A</v>
      </c>
      <c r="E15" s="69" t="e">
        <f>IF(VLOOKUP($A15,'11-07 Schedule'!$A:$G,5,FALSE)=0,"",VLOOKUP($A15,'11-07 Schedule'!$A:$G,5,FALSE))</f>
        <v>#N/A</v>
      </c>
      <c r="F15" s="69" t="e">
        <f>IF(VLOOKUP($A15,'11-07 Schedule'!$A:$G,6,FALSE)=0,"",VLOOKUP($A15,'11-07 Schedule'!$A:$G,6,FALSE))</f>
        <v>#N/A</v>
      </c>
      <c r="G15" s="67" t="e">
        <f>IF(VLOOKUP($A15,'11-07 Schedule'!$A:$G,7,FALSE)=0,"",VLOOKUP($A15,'11-07 Schedule'!$A:$G,7,FALSE))</f>
        <v>#N/A</v>
      </c>
      <c r="I15" s="8"/>
      <c r="J15" s="8"/>
    </row>
    <row r="16" spans="1:10" ht="25.1" customHeight="1" x14ac:dyDescent="0.3">
      <c r="A16" s="65">
        <v>0.47569444444444442</v>
      </c>
      <c r="B16" s="66">
        <v>0.49305555555555558</v>
      </c>
      <c r="C16" s="130"/>
      <c r="D16" s="68" t="e">
        <f>IF(VLOOKUP($A16,'11-07 Schedule'!$A:$G,4,FALSE)=0,"",VLOOKUP($A16,'11-07 Schedule'!$A:$G,4,FALSE))</f>
        <v>#N/A</v>
      </c>
      <c r="E16" s="68" t="e">
        <f>IF(VLOOKUP($A16,'11-07 Schedule'!$A:$G,5,FALSE)=0,"",VLOOKUP($A16,'11-07 Schedule'!$A:$G,5,FALSE))</f>
        <v>#N/A</v>
      </c>
      <c r="F16" s="68" t="e">
        <f>IF(VLOOKUP($A16,'11-07 Schedule'!$A:$G,6,FALSE)=0,"",VLOOKUP($A16,'11-07 Schedule'!$A:$G,6,FALSE))</f>
        <v>#N/A</v>
      </c>
      <c r="G16" s="74" t="e">
        <f>IF(VLOOKUP($A16,'11-07 Schedule'!$A:$G,7,FALSE)=0,"",VLOOKUP($A16,'11-07 Schedule'!$A:$G,7,FALSE))</f>
        <v>#N/A</v>
      </c>
      <c r="I16" s="8"/>
      <c r="J16" s="8"/>
    </row>
    <row r="17" spans="1:7" ht="25.1" customHeight="1" x14ac:dyDescent="0.3">
      <c r="A17" s="63">
        <v>0.49305555555555558</v>
      </c>
      <c r="B17" s="64">
        <v>0.52083333333333337</v>
      </c>
      <c r="C17" s="126" t="e">
        <f>IF(VLOOKUP($A17,'11-07 Schedule'!$A:$G,3,FALSE)=0,"",VLOOKUP($A17,'11-07 Schedule'!$A:$G,3,FALSE))</f>
        <v>#N/A</v>
      </c>
      <c r="D17" s="127"/>
      <c r="E17" s="127"/>
      <c r="F17" s="127"/>
      <c r="G17" s="128"/>
    </row>
    <row r="18" spans="1:7" ht="25.1" customHeight="1" x14ac:dyDescent="0.3">
      <c r="A18" s="65">
        <v>0.52083333333333337</v>
      </c>
      <c r="B18" s="66">
        <v>0.53819444444444442</v>
      </c>
      <c r="C18" s="68" t="e">
        <f>IF(VLOOKUP($A18,'11-07 Schedule'!$I:$O,3,FALSE)=0,"",VLOOKUP($A18,'11-07 Schedule'!$I:$O,3,FALSE))</f>
        <v>#N/A</v>
      </c>
      <c r="D18" s="68" t="e">
        <f>IF(VLOOKUP($A18,'11-07 Schedule'!$I:$O,4,FALSE)=0,"",VLOOKUP($A18,'11-07 Schedule'!$I:$O,4,FALSE))</f>
        <v>#N/A</v>
      </c>
      <c r="E18" s="69" t="e">
        <f>IF(VLOOKUP($A18,'11-07 Schedule'!$I:$O,5,FALSE)=0,"",VLOOKUP($A18,'11-07 Schedule'!$I:$O,5,FALSE))</f>
        <v>#N/A</v>
      </c>
      <c r="F18" s="69" t="e">
        <f>IF(VLOOKUP($A18,'11-07 Schedule'!$I:$O,6,FALSE)=0,"",VLOOKUP($A18,'11-07 Schedule'!$I:$O,6,FALSE))</f>
        <v>#N/A</v>
      </c>
      <c r="G18" s="67" t="e">
        <f>IF(VLOOKUP($A18,'11-07 Schedule'!$I:$O,7,FALSE)=0,"",VLOOKUP($A18,'11-07 Schedule'!$I:$O,7,FALSE))</f>
        <v>#N/A</v>
      </c>
    </row>
    <row r="19" spans="1:7" ht="25.1" customHeight="1" x14ac:dyDescent="0.3">
      <c r="A19" s="65">
        <v>0.53819444444444442</v>
      </c>
      <c r="B19" s="66">
        <v>0.55555555555555558</v>
      </c>
      <c r="C19" s="68" t="e">
        <f>IF(VLOOKUP($A19,'11-07 Schedule'!$I:$O,3,FALSE)=0,"",VLOOKUP($A19,'11-07 Schedule'!$I:$O,3,FALSE))</f>
        <v>#N/A</v>
      </c>
      <c r="D19" s="68" t="e">
        <f>IF(VLOOKUP($A19,'11-07 Schedule'!$I:$O,4,FALSE)=0,"",VLOOKUP($A19,'11-07 Schedule'!$I:$O,4,FALSE))</f>
        <v>#N/A</v>
      </c>
      <c r="E19" s="69" t="e">
        <f>IF(VLOOKUP($A19,'11-07 Schedule'!$I:$O,5,FALSE)=0,"",VLOOKUP($A19,'11-07 Schedule'!$I:$O,5,FALSE))</f>
        <v>#N/A</v>
      </c>
      <c r="F19" s="69" t="e">
        <f>IF(VLOOKUP($A19,'11-07 Schedule'!$I:$O,6,FALSE)=0,"",VLOOKUP($A19,'11-07 Schedule'!$I:$O,6,FALSE))</f>
        <v>#N/A</v>
      </c>
      <c r="G19" s="67" t="e">
        <f>IF(VLOOKUP($A19,'11-07 Schedule'!$I:$O,7,FALSE)=0,"",VLOOKUP($A19,'11-07 Schedule'!$I:$O,7,FALSE))</f>
        <v>#N/A</v>
      </c>
    </row>
    <row r="20" spans="1:7" ht="25.1" customHeight="1" x14ac:dyDescent="0.3">
      <c r="A20" s="65">
        <v>0.55555555555555558</v>
      </c>
      <c r="B20" s="66">
        <v>0.57291666666666663</v>
      </c>
      <c r="C20" s="68" t="e">
        <f>IF(VLOOKUP($A20,'11-07 Schedule'!$I:$O,3,FALSE)=0,"",VLOOKUP($A20,'11-07 Schedule'!$I:$O,3,FALSE))</f>
        <v>#N/A</v>
      </c>
      <c r="D20" s="68" t="e">
        <f>IF(VLOOKUP($A20,'11-07 Schedule'!$I:$O,4,FALSE)=0,"",VLOOKUP($A20,'11-07 Schedule'!$I:$O,4,FALSE))</f>
        <v>#N/A</v>
      </c>
      <c r="E20" s="69" t="e">
        <f>IF(VLOOKUP($A20,'11-07 Schedule'!$I:$O,5,FALSE)=0,"",VLOOKUP($A20,'11-07 Schedule'!$I:$O,5,FALSE))</f>
        <v>#N/A</v>
      </c>
      <c r="F20" s="69" t="e">
        <f>IF(VLOOKUP($A20,'11-07 Schedule'!$I:$O,6,FALSE)=0,"",VLOOKUP($A20,'11-07 Schedule'!$I:$O,6,FALSE))</f>
        <v>#N/A</v>
      </c>
      <c r="G20" s="67" t="e">
        <f>IF(VLOOKUP($A20,'11-07 Schedule'!$I:$O,7,FALSE)=0,"",VLOOKUP($A20,'11-07 Schedule'!$I:$O,7,FALSE))</f>
        <v>#N/A</v>
      </c>
    </row>
    <row r="21" spans="1:7" ht="25.1" customHeight="1" x14ac:dyDescent="0.3">
      <c r="A21" s="65">
        <v>0.57291666666666663</v>
      </c>
      <c r="B21" s="66">
        <v>0.59027777777777779</v>
      </c>
      <c r="C21" s="68" t="e">
        <f>IF(VLOOKUP($A21,'11-07 Schedule'!$I:$O,3,FALSE)=0,"",VLOOKUP($A21,'11-07 Schedule'!$I:$O,3,FALSE))</f>
        <v>#N/A</v>
      </c>
      <c r="D21" s="68" t="e">
        <f>IF(VLOOKUP($A21,'11-07 Schedule'!$I:$O,4,FALSE)=0,"",VLOOKUP($A21,'11-07 Schedule'!$I:$O,4,FALSE))</f>
        <v>#N/A</v>
      </c>
      <c r="E21" s="69" t="e">
        <f>IF(VLOOKUP($A21,'11-07 Schedule'!$I:$O,5,FALSE)=0,"",VLOOKUP($A21,'11-07 Schedule'!$I:$O,5,FALSE))</f>
        <v>#N/A</v>
      </c>
      <c r="F21" s="69" t="e">
        <f>IF(VLOOKUP($A21,'11-07 Schedule'!$I:$O,6,FALSE)=0,"",VLOOKUP($A21,'11-07 Schedule'!$I:$O,6,FALSE))</f>
        <v>#N/A</v>
      </c>
      <c r="G21" s="67" t="e">
        <f>IF(VLOOKUP($A21,'11-07 Schedule'!$I:$O,7,FALSE)=0,"",VLOOKUP($A21,'11-07 Schedule'!$I:$O,7,FALSE))</f>
        <v>#N/A</v>
      </c>
    </row>
    <row r="22" spans="1:7" ht="25.1" customHeight="1" x14ac:dyDescent="0.3">
      <c r="A22" s="65">
        <v>0.59027777777777779</v>
      </c>
      <c r="B22" s="66">
        <v>0.60763888888888895</v>
      </c>
      <c r="C22" s="68" t="e">
        <f>IF(VLOOKUP($A22,'11-07 Schedule'!$I:$O,3,FALSE)=0,"",VLOOKUP($A22,'11-07 Schedule'!$I:$O,3,FALSE))</f>
        <v>#N/A</v>
      </c>
      <c r="D22" s="68" t="e">
        <f>IF(VLOOKUP($A22,'11-07 Schedule'!$I:$O,4,FALSE)=0,"",VLOOKUP($A22,'11-07 Schedule'!$I:$O,4,FALSE))</f>
        <v>#N/A</v>
      </c>
      <c r="E22" s="69" t="e">
        <f>IF(VLOOKUP($A22,'11-07 Schedule'!$I:$O,5,FALSE)=0,"",VLOOKUP($A22,'11-07 Schedule'!$I:$O,5,FALSE))</f>
        <v>#N/A</v>
      </c>
      <c r="F22" s="69" t="e">
        <f>IF(VLOOKUP($A22,'11-07 Schedule'!$I:$O,6,FALSE)=0,"",VLOOKUP($A22,'11-07 Schedule'!$I:$O,6,FALSE))</f>
        <v>#N/A</v>
      </c>
      <c r="G22" s="67" t="e">
        <f>IF(VLOOKUP($A22,'11-07 Schedule'!$I:$O,7,FALSE)=0,"",VLOOKUP($A22,'11-07 Schedule'!$I:$O,7,FALSE))</f>
        <v>#N/A</v>
      </c>
    </row>
    <row r="23" spans="1:7" ht="25.1" customHeight="1" x14ac:dyDescent="0.3">
      <c r="A23" s="65">
        <v>0.60763888888888895</v>
      </c>
      <c r="B23" s="66">
        <v>0.625</v>
      </c>
      <c r="C23" s="68" t="e">
        <f>IF(VLOOKUP($A23,'11-07 Schedule'!$I:$O,3,FALSE)=0,"",VLOOKUP($A23,'11-07 Schedule'!$I:$O,3,FALSE))</f>
        <v>#N/A</v>
      </c>
      <c r="D23" s="68" t="e">
        <f>IF(VLOOKUP($A23,'11-07 Schedule'!$I:$O,4,FALSE)=0,"",VLOOKUP($A23,'11-07 Schedule'!$I:$O,4,FALSE))</f>
        <v>#N/A</v>
      </c>
      <c r="E23" s="68" t="e">
        <f>IF(VLOOKUP($A23,'11-07 Schedule'!$I:$O,5,FALSE)=0,"",VLOOKUP($A23,'11-07 Schedule'!$I:$O,5,FALSE))</f>
        <v>#N/A</v>
      </c>
      <c r="F23" s="68" t="e">
        <f>IF(VLOOKUP($A23,'11-07 Schedule'!$I:$O,6,FALSE)=0,"",VLOOKUP($A23,'11-07 Schedule'!$I:$O,6,FALSE))</f>
        <v>#N/A</v>
      </c>
      <c r="G23" s="67" t="e">
        <f>IF(VLOOKUP($A23,'11-07 Schedule'!$I:$O,7,FALSE)=0,"",VLOOKUP($A23,'11-07 Schedule'!$I:$O,7,FALSE))</f>
        <v>#N/A</v>
      </c>
    </row>
    <row r="24" spans="1:7" ht="25.1" customHeight="1" x14ac:dyDescent="0.3">
      <c r="A24" s="65">
        <v>0.625</v>
      </c>
      <c r="B24" s="66">
        <v>0.64236111111111105</v>
      </c>
      <c r="C24" s="68" t="e">
        <f>IF(VLOOKUP($A24,'11-07 Schedule'!$I:$O,3,FALSE)=0,"",VLOOKUP($A24,'11-07 Schedule'!$I:$O,3,FALSE))</f>
        <v>#N/A</v>
      </c>
      <c r="D24" s="68" t="e">
        <f>IF(VLOOKUP($A24,'11-07 Schedule'!$I:$O,4,FALSE)=0,"",VLOOKUP($A24,'11-07 Schedule'!$I:$O,4,FALSE))</f>
        <v>#N/A</v>
      </c>
      <c r="E24" s="69" t="e">
        <f>IF(VLOOKUP($A24,'11-07 Schedule'!$I:$O,5,FALSE)=0,"",VLOOKUP($A24,'11-07 Schedule'!$I:$O,5,FALSE))</f>
        <v>#N/A</v>
      </c>
      <c r="F24" s="69" t="e">
        <f>IF(VLOOKUP($A24,'11-07 Schedule'!$I:$O,6,FALSE)=0,"",VLOOKUP($A24,'11-07 Schedule'!$I:$O,6,FALSE))</f>
        <v>#N/A</v>
      </c>
      <c r="G24" s="67" t="e">
        <f>IF(VLOOKUP($A24,'11-07 Schedule'!$I:$O,7,FALSE)=0,"",VLOOKUP($A24,'11-07 Schedule'!$I:$O,7,FALSE))</f>
        <v>#N/A</v>
      </c>
    </row>
    <row r="25" spans="1:7" ht="25.1" customHeight="1" x14ac:dyDescent="0.3">
      <c r="A25" s="65">
        <v>0.64236111111111105</v>
      </c>
      <c r="B25" s="66">
        <v>0.65972222222222221</v>
      </c>
      <c r="C25" s="68" t="e">
        <f>IF(VLOOKUP($A25,'11-07 Schedule'!$I:$O,3,FALSE)=0,"",VLOOKUP($A25,'11-07 Schedule'!$I:$O,3,FALSE))</f>
        <v>#N/A</v>
      </c>
      <c r="D25" s="68" t="e">
        <f>IF(VLOOKUP($A25,'11-07 Schedule'!$I:$O,4,FALSE)=0,"",VLOOKUP($A25,'11-07 Schedule'!$I:$O,4,FALSE))</f>
        <v>#N/A</v>
      </c>
      <c r="E25" s="69" t="e">
        <f>IF(VLOOKUP($A25,'11-07 Schedule'!$I:$O,5,FALSE)=0,"",VLOOKUP($A25,'11-07 Schedule'!$I:$O,5,FALSE))</f>
        <v>#N/A</v>
      </c>
      <c r="F25" s="69" t="e">
        <f>IF(VLOOKUP($A25,'11-07 Schedule'!$I:$O,6,FALSE)=0,"",VLOOKUP($A25,'11-07 Schedule'!$I:$O,6,FALSE))</f>
        <v>#N/A</v>
      </c>
      <c r="G25" s="67" t="e">
        <f>IF(VLOOKUP($A25,'11-07 Schedule'!$I:$O,7,FALSE)=0,"",VLOOKUP($A25,'11-07 Schedule'!$I:$O,7,FALSE))</f>
        <v>#N/A</v>
      </c>
    </row>
    <row r="26" spans="1:7" ht="25.1" customHeight="1" x14ac:dyDescent="0.3">
      <c r="A26" s="65">
        <v>0.65972222222222221</v>
      </c>
      <c r="B26" s="66">
        <v>0.67708333333333337</v>
      </c>
      <c r="C26" s="68" t="e">
        <f>IF(VLOOKUP($A26,'11-07 Schedule'!$I:$O,3,FALSE)=0,"",VLOOKUP($A26,'11-07 Schedule'!$I:$O,3,FALSE))</f>
        <v>#N/A</v>
      </c>
      <c r="D26" s="68" t="e">
        <f>IF(VLOOKUP($A26,'11-07 Schedule'!$I:$O,4,FALSE)=0,"",VLOOKUP($A26,'11-07 Schedule'!$I:$O,4,FALSE))</f>
        <v>#N/A</v>
      </c>
      <c r="E26" s="69" t="e">
        <f>IF(VLOOKUP($A26,'11-07 Schedule'!$I:$O,5,FALSE)=0,"",VLOOKUP($A26,'11-07 Schedule'!$I:$O,5,FALSE))</f>
        <v>#N/A</v>
      </c>
      <c r="F26" s="69" t="e">
        <f>IF(VLOOKUP($A26,'11-07 Schedule'!$I:$O,6,FALSE)=0,"",VLOOKUP($A26,'11-07 Schedule'!$I:$O,6,FALSE))</f>
        <v>#N/A</v>
      </c>
      <c r="G26" s="67" t="e">
        <f>IF(VLOOKUP($A26,'11-07 Schedule'!$I:$O,7,FALSE)=0,"",VLOOKUP($A26,'11-07 Schedule'!$I:$O,7,FALSE))</f>
        <v>#N/A</v>
      </c>
    </row>
    <row r="27" spans="1:7" ht="25.1" customHeight="1" x14ac:dyDescent="0.3">
      <c r="A27" s="65">
        <v>0.67708333333333337</v>
      </c>
      <c r="B27" s="66">
        <v>0.69444444444444453</v>
      </c>
      <c r="C27" s="68" t="e">
        <f>IF(VLOOKUP($A27,'11-07 Schedule'!$I:$O,3,FALSE)=0,"",VLOOKUP($A27,'11-07 Schedule'!$I:$O,3,FALSE))</f>
        <v>#N/A</v>
      </c>
      <c r="D27" s="68" t="e">
        <f>IF(VLOOKUP($A27,'11-07 Schedule'!$I:$O,4,FALSE)=0,"",VLOOKUP($A27,'11-07 Schedule'!$I:$O,4,FALSE))</f>
        <v>#N/A</v>
      </c>
      <c r="E27" s="69" t="e">
        <f>IF(VLOOKUP($A27,'11-07 Schedule'!$I:$O,5,FALSE)=0,"",VLOOKUP($A27,'11-07 Schedule'!$I:$O,5,FALSE))</f>
        <v>#N/A</v>
      </c>
      <c r="F27" s="69" t="e">
        <f>IF(VLOOKUP($A27,'11-07 Schedule'!$I:$O,6,FALSE)=0,"",VLOOKUP($A27,'11-07 Schedule'!$I:$O,6,FALSE))</f>
        <v>#N/A</v>
      </c>
      <c r="G27" s="67" t="e">
        <f>IF(VLOOKUP($A27,'11-07 Schedule'!$I:$O,7,FALSE)=0,"",VLOOKUP($A27,'11-07 Schedule'!$I:$O,7,FALSE))</f>
        <v>#N/A</v>
      </c>
    </row>
    <row r="28" spans="1:7" ht="25.1" customHeight="1" x14ac:dyDescent="0.3">
      <c r="A28" s="65">
        <v>0.69444444444444453</v>
      </c>
      <c r="B28" s="66">
        <v>0.71180555555555547</v>
      </c>
      <c r="C28" s="68" t="e">
        <f>IF(VLOOKUP($A28,'11-07 Schedule'!$I:$O,3,FALSE)=0,"",VLOOKUP($A28,'11-07 Schedule'!$I:$O,3,FALSE))</f>
        <v>#N/A</v>
      </c>
      <c r="D28" s="68" t="e">
        <f>IF(VLOOKUP($A28,'11-07 Schedule'!$I:$O,4,FALSE)=0,"",VLOOKUP($A28,'11-07 Schedule'!$I:$O,4,FALSE))</f>
        <v>#N/A</v>
      </c>
      <c r="E28" s="69" t="e">
        <f>IF(VLOOKUP($A28,'11-07 Schedule'!$I:$O,5,FALSE)=0,"",VLOOKUP($A28,'11-07 Schedule'!$I:$O,5,FALSE))</f>
        <v>#N/A</v>
      </c>
      <c r="F28" s="69" t="e">
        <f>IF(VLOOKUP($A28,'11-07 Schedule'!$I:$O,6,FALSE)=0,"",VLOOKUP($A28,'11-07 Schedule'!$I:$O,6,FALSE))</f>
        <v>#N/A</v>
      </c>
      <c r="G28" s="67" t="e">
        <f>IF(VLOOKUP($A28,'11-07 Schedule'!$I:$O,7,FALSE)=0,"",VLOOKUP($A28,'11-07 Schedule'!$I:$O,7,FALSE))</f>
        <v>#N/A</v>
      </c>
    </row>
    <row r="29" spans="1:7" ht="25.1" customHeight="1" x14ac:dyDescent="0.3">
      <c r="A29" s="65">
        <v>0.71180555555555547</v>
      </c>
      <c r="B29" s="66">
        <v>0.72916666666666663</v>
      </c>
      <c r="C29" s="68" t="e">
        <f>IF(VLOOKUP($A29,'11-07 Schedule'!$I:$O,3,FALSE)=0,"",VLOOKUP($A29,'11-07 Schedule'!$I:$O,3,FALSE))</f>
        <v>#N/A</v>
      </c>
      <c r="D29" s="68" t="e">
        <f>IF(VLOOKUP($A29,'11-07 Schedule'!$I:$O,4,FALSE)=0,"",VLOOKUP($A29,'11-07 Schedule'!$I:$O,4,FALSE))</f>
        <v>#N/A</v>
      </c>
      <c r="E29" s="69" t="e">
        <f>IF(VLOOKUP($A29,'11-07 Schedule'!$I:$O,5,FALSE)=0,"",VLOOKUP($A29,'11-07 Schedule'!$I:$O,5,FALSE))</f>
        <v>#N/A</v>
      </c>
      <c r="F29" s="69" t="e">
        <f>IF(VLOOKUP($A29,'11-07 Schedule'!$I:$O,6,FALSE)=0,"",VLOOKUP($A29,'11-07 Schedule'!$I:$O,6,FALSE))</f>
        <v>#N/A</v>
      </c>
      <c r="G29" s="67" t="e">
        <f>IF(VLOOKUP($A29,'11-07 Schedule'!$I:$O,7,FALSE)=0,"",VLOOKUP($A29,'11-07 Schedule'!$I:$O,7,FALSE))</f>
        <v>#N/A</v>
      </c>
    </row>
    <row r="30" spans="1:7" ht="25.1" customHeight="1" thickBot="1" x14ac:dyDescent="0.35">
      <c r="A30" s="70">
        <v>0.77083333333333337</v>
      </c>
      <c r="B30" s="71">
        <v>0.83333333333333337</v>
      </c>
      <c r="C30" s="123" t="e">
        <f>IF(VLOOKUP($A30,'11-07 Schedule'!$I:$O,3,FALSE)=0,"",VLOOKUP($A30,'11-07 Schedule'!$I:$O,3,FALSE))</f>
        <v>#N/A</v>
      </c>
      <c r="D30" s="124" t="e">
        <f>IF(VLOOKUP($A30,'11-07 Schedule'!$I:$O,3,FALSE)=0,"",VLOOKUP($A30,'11-07 Schedule'!$I:$O,3,FALSE))</f>
        <v>#N/A</v>
      </c>
      <c r="E30" s="124" t="e">
        <f>IF(VLOOKUP($A30,'11-07 Schedule'!$I:$O,3,FALSE)=0,"",VLOOKUP($A30,'11-07 Schedule'!$I:$O,3,FALSE))</f>
        <v>#N/A</v>
      </c>
      <c r="F30" s="124" t="e">
        <f>IF(VLOOKUP($A30,'11-07 Schedule'!$I:$O,3,FALSE)=0,"",VLOOKUP($A30,'11-07 Schedule'!$I:$O,3,FALSE))</f>
        <v>#N/A</v>
      </c>
      <c r="G30" s="125" t="e">
        <f>IF(VLOOKUP($A30,'11-07 Schedule'!$I:$O,3,FALSE)=0,"",VLOOKUP($A30,'11-07 Schedule'!$I:$O,3,FALSE))</f>
        <v>#N/A</v>
      </c>
    </row>
    <row r="33" spans="1:7" ht="22.75" x14ac:dyDescent="0.5">
      <c r="A33" s="110" t="s">
        <v>26</v>
      </c>
      <c r="B33" s="110"/>
      <c r="C33" s="110"/>
      <c r="D33" s="110"/>
      <c r="E33" s="110"/>
      <c r="F33" s="110"/>
      <c r="G33" s="110"/>
    </row>
    <row r="34" spans="1:7" ht="11.05" customHeight="1" x14ac:dyDescent="0.3">
      <c r="A34" s="80"/>
      <c r="B34" s="80"/>
      <c r="C34" s="80"/>
      <c r="D34" s="80"/>
      <c r="E34" s="80"/>
      <c r="F34" s="80"/>
      <c r="G34" s="80"/>
    </row>
    <row r="35" spans="1:7" ht="11.05" customHeight="1" x14ac:dyDescent="0.3">
      <c r="A35" s="80"/>
      <c r="B35" s="80"/>
      <c r="C35" s="80"/>
      <c r="D35" s="80"/>
      <c r="E35" s="80"/>
      <c r="F35" s="80"/>
      <c r="G35" s="80"/>
    </row>
    <row r="36" spans="1:7" ht="11.05" customHeight="1" x14ac:dyDescent="0.3">
      <c r="A36" s="80"/>
      <c r="B36" s="80"/>
      <c r="C36" s="80"/>
      <c r="D36" s="80"/>
      <c r="E36" s="80"/>
      <c r="F36" s="80"/>
      <c r="G36" s="80"/>
    </row>
    <row r="37" spans="1:7" ht="11.05" customHeight="1" x14ac:dyDescent="0.3">
      <c r="A37" s="80"/>
      <c r="B37" s="80"/>
      <c r="C37" s="80"/>
      <c r="D37" s="80"/>
      <c r="E37" s="80"/>
      <c r="F37" s="80"/>
      <c r="G37" s="80"/>
    </row>
    <row r="38" spans="1:7" ht="11.05" customHeight="1" x14ac:dyDescent="0.3">
      <c r="A38" s="80"/>
      <c r="B38" s="80"/>
      <c r="C38" s="80"/>
      <c r="D38" s="80"/>
      <c r="E38" s="80"/>
      <c r="F38" s="80"/>
      <c r="G38" s="80"/>
    </row>
    <row r="39" spans="1:7" ht="11.05" customHeight="1" x14ac:dyDescent="0.3">
      <c r="A39" s="80"/>
      <c r="B39" s="80"/>
      <c r="C39" s="80"/>
      <c r="D39" s="80"/>
      <c r="E39" s="80"/>
      <c r="F39" s="80"/>
      <c r="G39" s="80"/>
    </row>
    <row r="40" spans="1:7" ht="22.75" x14ac:dyDescent="0.5">
      <c r="A40" s="110" t="s">
        <v>25</v>
      </c>
      <c r="B40" s="110"/>
      <c r="C40" s="110"/>
      <c r="D40" s="110"/>
      <c r="E40" s="110"/>
      <c r="F40" s="110"/>
      <c r="G40" s="110"/>
    </row>
    <row r="41" spans="1:7" ht="11.05" customHeight="1" x14ac:dyDescent="0.3">
      <c r="A41" s="80"/>
      <c r="B41" s="80"/>
      <c r="C41" s="80"/>
      <c r="D41" s="80"/>
      <c r="E41" s="80"/>
      <c r="F41" s="80"/>
      <c r="G41" s="80"/>
    </row>
    <row r="42" spans="1:7" ht="11.05" customHeight="1" x14ac:dyDescent="0.3">
      <c r="A42" s="80"/>
      <c r="B42" s="80"/>
      <c r="C42" s="80"/>
      <c r="D42" s="80"/>
      <c r="E42" s="80"/>
      <c r="F42" s="80"/>
      <c r="G42" s="80"/>
    </row>
    <row r="43" spans="1:7" ht="11.05" customHeight="1" x14ac:dyDescent="0.3">
      <c r="A43" s="80"/>
      <c r="B43" s="80"/>
      <c r="C43" s="80"/>
      <c r="D43" s="80"/>
      <c r="E43" s="80"/>
      <c r="F43" s="80"/>
      <c r="G43" s="80"/>
    </row>
    <row r="44" spans="1:7" ht="11.05" customHeight="1" x14ac:dyDescent="0.3">
      <c r="A44" s="80"/>
      <c r="B44" s="80"/>
      <c r="C44" s="80"/>
      <c r="D44" s="80"/>
      <c r="E44" s="80"/>
      <c r="F44" s="80"/>
      <c r="G44" s="80"/>
    </row>
    <row r="45" spans="1:7" ht="11.05" customHeight="1" x14ac:dyDescent="0.3">
      <c r="A45" s="80"/>
      <c r="B45" s="80"/>
      <c r="C45" s="80"/>
      <c r="D45" s="80"/>
      <c r="E45" s="80"/>
      <c r="F45" s="80"/>
      <c r="G45" s="80"/>
    </row>
    <row r="46" spans="1:7" ht="11.05" customHeight="1" x14ac:dyDescent="0.3">
      <c r="A46" s="80"/>
      <c r="B46" s="80"/>
      <c r="C46" s="80"/>
      <c r="D46" s="80"/>
      <c r="E46" s="80"/>
      <c r="F46" s="80"/>
      <c r="G46" s="80"/>
    </row>
    <row r="47" spans="1:7" ht="11.05" customHeight="1" x14ac:dyDescent="0.3">
      <c r="A47" s="80"/>
      <c r="B47" s="80"/>
      <c r="C47" s="80"/>
      <c r="D47" s="80"/>
      <c r="E47" s="80"/>
      <c r="F47" s="80"/>
      <c r="G47" s="80"/>
    </row>
    <row r="48" spans="1:7" ht="11.05" customHeight="1" x14ac:dyDescent="0.3">
      <c r="A48" s="80"/>
      <c r="B48" s="80"/>
      <c r="C48" s="80"/>
      <c r="D48" s="80"/>
      <c r="E48" s="80"/>
      <c r="F48" s="80"/>
      <c r="G48" s="80"/>
    </row>
    <row r="49" spans="1:7" ht="11.05" customHeight="1" x14ac:dyDescent="0.3">
      <c r="A49" s="80"/>
      <c r="B49" s="80"/>
      <c r="C49" s="80"/>
      <c r="D49" s="80"/>
      <c r="E49" s="80"/>
      <c r="F49" s="80"/>
      <c r="G49" s="80"/>
    </row>
    <row r="50" spans="1:7" ht="11.05" customHeight="1" x14ac:dyDescent="0.3">
      <c r="A50" s="80"/>
      <c r="B50" s="80"/>
      <c r="C50" s="80"/>
      <c r="D50" s="80"/>
      <c r="E50" s="80"/>
      <c r="F50" s="80"/>
      <c r="G50" s="80"/>
    </row>
    <row r="51" spans="1:7" ht="11.05" customHeight="1" x14ac:dyDescent="0.3">
      <c r="A51" s="80"/>
      <c r="B51" s="80"/>
      <c r="C51" s="80"/>
      <c r="D51" s="80"/>
      <c r="E51" s="80"/>
      <c r="F51" s="80"/>
      <c r="G51" s="80"/>
    </row>
  </sheetData>
  <mergeCells count="11">
    <mergeCell ref="A33:G33"/>
    <mergeCell ref="A40:G40"/>
    <mergeCell ref="C3:G3"/>
    <mergeCell ref="C5:G5"/>
    <mergeCell ref="C6:G6"/>
    <mergeCell ref="C7:G7"/>
    <mergeCell ref="C30:G30"/>
    <mergeCell ref="C17:G17"/>
    <mergeCell ref="C15:C16"/>
    <mergeCell ref="C11:C12"/>
    <mergeCell ref="C9:C10"/>
  </mergeCells>
  <phoneticPr fontId="10" type="noConversion"/>
  <conditionalFormatting sqref="C9:G9 C18:G29 C17 C13:G14 D15:G16 D10:G12">
    <cfRule type="cellIs" dxfId="3" priority="4" operator="equal">
      <formula>"On Track"</formula>
    </cfRule>
  </conditionalFormatting>
  <conditionalFormatting sqref="E8">
    <cfRule type="cellIs" dxfId="2" priority="1" operator="equal">
      <formula>"On Track"</formula>
    </cfRule>
  </conditionalFormatting>
  <printOptions horizontalCentered="1"/>
  <pageMargins left="0.5" right="0.5" top="1" bottom="0.5" header="0.5" footer="0.5"/>
  <pageSetup scale="73" orientation="portrait" r:id="rId1"/>
  <headerFooter>
    <oddHeader>&amp;C&amp;"Verdana,Regular"&amp;12Audi Club North America - Potomac Chesapeake Chapter
VIR HPDE Schedule, November 3 &amp;&amp; 4, 2018</oddHeader>
    <oddFooter>&amp;L&amp;"Verdana,Regular"&amp;K000000Please "like" us at http://www.facebook.com/acnapcc&amp;R&amp;"Verdana,Regular"&amp;K000000http://www.audiclubpcc.org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73"/>
  <sheetViews>
    <sheetView topLeftCell="A2" zoomScale="150" zoomScaleNormal="150" zoomScalePageLayoutView="150" workbookViewId="0">
      <selection activeCell="C6" sqref="C6:G6"/>
    </sheetView>
  </sheetViews>
  <sheetFormatPr defaultColWidth="8.765625" defaultRowHeight="11.05" customHeight="1" x14ac:dyDescent="0.3"/>
  <cols>
    <col min="1" max="2" width="6.69140625" style="14" customWidth="1"/>
    <col min="3" max="5" width="9.69140625" style="14" customWidth="1"/>
    <col min="6" max="6" width="8.69140625" style="14" customWidth="1"/>
    <col min="7" max="7" width="10.765625" style="14" customWidth="1"/>
    <col min="8" max="8" width="3.4609375" customWidth="1"/>
    <col min="12" max="13" width="10" customWidth="1"/>
    <col min="14" max="14" width="9" customWidth="1"/>
  </cols>
  <sheetData>
    <row r="2" spans="1:17" ht="11.05" customHeight="1" x14ac:dyDescent="0.3">
      <c r="A2" s="14" t="s">
        <v>16</v>
      </c>
    </row>
    <row r="3" spans="1:17" ht="11.05" customHeight="1" x14ac:dyDescent="0.3">
      <c r="J3" s="14"/>
      <c r="K3" s="14"/>
      <c r="L3" s="14"/>
      <c r="M3" s="14"/>
      <c r="N3" s="14"/>
      <c r="O3" s="14"/>
    </row>
    <row r="4" spans="1:17" ht="12" customHeight="1" x14ac:dyDescent="0.3">
      <c r="A4" s="19"/>
      <c r="B4" s="35"/>
      <c r="C4" s="104" t="s">
        <v>14</v>
      </c>
      <c r="D4" s="134"/>
      <c r="E4" s="134"/>
      <c r="F4" s="134"/>
      <c r="G4" s="135"/>
      <c r="I4" s="32"/>
      <c r="J4" s="33"/>
      <c r="K4" s="104" t="s">
        <v>14</v>
      </c>
      <c r="L4" s="134"/>
      <c r="M4" s="134"/>
      <c r="N4" s="134"/>
      <c r="O4" s="135"/>
      <c r="P4" s="8"/>
      <c r="Q4" s="8"/>
    </row>
    <row r="5" spans="1:17" ht="12" customHeight="1" x14ac:dyDescent="0.3">
      <c r="A5" s="36"/>
      <c r="B5" s="37"/>
      <c r="C5" s="5" t="s">
        <v>5</v>
      </c>
      <c r="D5" s="4" t="s">
        <v>6</v>
      </c>
      <c r="E5" s="6" t="s">
        <v>7</v>
      </c>
      <c r="F5" s="7" t="s">
        <v>10</v>
      </c>
      <c r="G5" s="30" t="s">
        <v>9</v>
      </c>
      <c r="I5" s="34"/>
      <c r="J5" s="28"/>
      <c r="K5" s="5" t="s">
        <v>5</v>
      </c>
      <c r="L5" s="4" t="s">
        <v>6</v>
      </c>
      <c r="M5" s="6" t="s">
        <v>7</v>
      </c>
      <c r="N5" s="7" t="s">
        <v>10</v>
      </c>
      <c r="O5" s="30" t="s">
        <v>9</v>
      </c>
      <c r="P5" s="8"/>
      <c r="Q5" s="8"/>
    </row>
    <row r="6" spans="1:17" ht="12" customHeight="1" x14ac:dyDescent="0.3">
      <c r="A6" s="1">
        <v>0.28125</v>
      </c>
      <c r="B6" s="1">
        <v>0.33333333333333331</v>
      </c>
      <c r="C6" s="136" t="s">
        <v>11</v>
      </c>
      <c r="D6" s="137"/>
      <c r="E6" s="137"/>
      <c r="F6" s="137"/>
      <c r="G6" s="138"/>
      <c r="I6" s="3">
        <v>0.52430555555555558</v>
      </c>
      <c r="J6" s="3">
        <v>0.53125</v>
      </c>
      <c r="K6" s="15"/>
      <c r="L6" s="16"/>
      <c r="M6" s="16" t="s">
        <v>12</v>
      </c>
      <c r="N6" s="16"/>
      <c r="O6" s="17"/>
      <c r="P6" s="20"/>
      <c r="Q6" s="21"/>
    </row>
    <row r="7" spans="1:17" ht="12" customHeight="1" x14ac:dyDescent="0.3">
      <c r="A7" s="3">
        <v>0.33333333333333331</v>
      </c>
      <c r="B7" s="3">
        <v>0.35416666666666669</v>
      </c>
      <c r="C7" s="139" t="s">
        <v>15</v>
      </c>
      <c r="D7" s="140"/>
      <c r="E7" s="140"/>
      <c r="F7" s="140"/>
      <c r="G7" s="141"/>
      <c r="I7" s="3">
        <v>0.53125</v>
      </c>
      <c r="J7" s="3">
        <v>0.54861111111111105</v>
      </c>
      <c r="K7" s="18"/>
      <c r="L7" s="18" t="s">
        <v>0</v>
      </c>
      <c r="M7" s="18" t="s">
        <v>4</v>
      </c>
      <c r="N7" s="23" t="s">
        <v>1</v>
      </c>
      <c r="O7" s="18"/>
      <c r="P7" s="20"/>
      <c r="Q7" s="22"/>
    </row>
    <row r="8" spans="1:17" ht="12" customHeight="1" x14ac:dyDescent="0.3">
      <c r="A8" s="3">
        <v>0.34722222222222227</v>
      </c>
      <c r="B8" s="3">
        <v>0.35416666666666669</v>
      </c>
      <c r="C8" s="18"/>
      <c r="D8" s="18"/>
      <c r="E8" s="18"/>
      <c r="F8" s="18"/>
      <c r="G8" s="18" t="s">
        <v>0</v>
      </c>
      <c r="I8" s="3">
        <v>0.54861111111111105</v>
      </c>
      <c r="J8" s="3">
        <v>0.56597222222222221</v>
      </c>
      <c r="K8" s="18" t="s">
        <v>4</v>
      </c>
      <c r="L8" s="23" t="s">
        <v>1</v>
      </c>
      <c r="M8" s="18" t="s">
        <v>0</v>
      </c>
      <c r="N8" s="18"/>
      <c r="O8" s="18"/>
      <c r="P8" s="22"/>
      <c r="Q8" s="22"/>
    </row>
    <row r="9" spans="1:17" ht="12" customHeight="1" x14ac:dyDescent="0.3">
      <c r="A9" s="3">
        <v>0.35416666666666669</v>
      </c>
      <c r="B9" s="3">
        <v>0.37152777777777773</v>
      </c>
      <c r="C9" s="18" t="s">
        <v>4</v>
      </c>
      <c r="D9" s="18"/>
      <c r="E9" s="18" t="s">
        <v>0</v>
      </c>
      <c r="F9" s="18"/>
      <c r="G9" s="23" t="s">
        <v>1</v>
      </c>
      <c r="I9" s="3">
        <v>0.56597222222222221</v>
      </c>
      <c r="J9" s="3">
        <v>0.58333333333333337</v>
      </c>
      <c r="K9" s="18" t="s">
        <v>0</v>
      </c>
      <c r="L9" s="18"/>
      <c r="M9" s="23" t="s">
        <v>1</v>
      </c>
      <c r="N9" s="18"/>
      <c r="O9" s="18"/>
      <c r="P9" s="22"/>
      <c r="Q9" s="22"/>
    </row>
    <row r="10" spans="1:17" ht="12" customHeight="1" x14ac:dyDescent="0.3">
      <c r="A10" s="3">
        <v>0.37152777777777773</v>
      </c>
      <c r="B10" s="3">
        <v>0.3888888888888889</v>
      </c>
      <c r="C10" s="18" t="s">
        <v>0</v>
      </c>
      <c r="D10" s="18" t="s">
        <v>4</v>
      </c>
      <c r="E10" s="23" t="s">
        <v>1</v>
      </c>
      <c r="F10" s="18"/>
      <c r="G10" s="18"/>
      <c r="I10" s="3">
        <v>0.58333333333333337</v>
      </c>
      <c r="J10" s="3">
        <v>0.60069444444444442</v>
      </c>
      <c r="K10" s="23" t="s">
        <v>1</v>
      </c>
      <c r="L10" s="18" t="s">
        <v>4</v>
      </c>
      <c r="M10" s="18"/>
      <c r="N10" s="18"/>
      <c r="O10" s="18" t="s">
        <v>0</v>
      </c>
      <c r="P10" s="8"/>
      <c r="Q10" s="8"/>
    </row>
    <row r="11" spans="1:17" ht="12" customHeight="1" x14ac:dyDescent="0.3">
      <c r="A11" s="3">
        <v>0.3888888888888889</v>
      </c>
      <c r="B11" s="3">
        <v>0.40625</v>
      </c>
      <c r="C11" s="23" t="s">
        <v>1</v>
      </c>
      <c r="D11" s="18" t="s">
        <v>0</v>
      </c>
      <c r="E11" s="18"/>
      <c r="F11" s="18"/>
      <c r="G11" s="18" t="s">
        <v>13</v>
      </c>
      <c r="I11" s="3">
        <v>0.60069444444444442</v>
      </c>
      <c r="J11" s="3">
        <v>0.61805555555555558</v>
      </c>
      <c r="K11" s="18"/>
      <c r="L11" s="18" t="s">
        <v>0</v>
      </c>
      <c r="M11" s="18"/>
      <c r="N11" s="18"/>
      <c r="O11" s="23" t="s">
        <v>1</v>
      </c>
      <c r="P11" s="8"/>
      <c r="Q11" s="8"/>
    </row>
    <row r="12" spans="1:17" ht="12" customHeight="1" x14ac:dyDescent="0.3">
      <c r="A12" s="3">
        <v>0.40625</v>
      </c>
      <c r="B12" s="3">
        <v>0.4236111111111111</v>
      </c>
      <c r="C12" s="18"/>
      <c r="D12" s="23" t="s">
        <v>1</v>
      </c>
      <c r="E12" s="18" t="s">
        <v>4</v>
      </c>
      <c r="F12" s="18" t="s">
        <v>0</v>
      </c>
      <c r="G12" s="18"/>
      <c r="I12" s="3">
        <v>0.61805555555555558</v>
      </c>
      <c r="J12" s="3">
        <v>0.625</v>
      </c>
      <c r="K12" s="104" t="s">
        <v>2</v>
      </c>
      <c r="L12" s="134"/>
      <c r="M12" s="134"/>
      <c r="N12" s="134"/>
      <c r="O12" s="135"/>
      <c r="P12" s="8"/>
      <c r="Q12" s="8"/>
    </row>
    <row r="13" spans="1:17" ht="12" customHeight="1" x14ac:dyDescent="0.3">
      <c r="A13" s="3">
        <v>0.4236111111111111</v>
      </c>
      <c r="B13" s="3">
        <v>0.44097222222222227</v>
      </c>
      <c r="C13" s="18"/>
      <c r="D13" s="18"/>
      <c r="E13" s="18" t="s">
        <v>0</v>
      </c>
      <c r="F13" s="23" t="s">
        <v>1</v>
      </c>
      <c r="G13" s="18"/>
      <c r="I13" s="3">
        <v>0.625</v>
      </c>
      <c r="J13" s="3">
        <v>0.64236111111111105</v>
      </c>
      <c r="K13" s="18"/>
      <c r="L13" s="23" t="s">
        <v>1</v>
      </c>
      <c r="M13" s="18"/>
      <c r="N13" s="18" t="s">
        <v>0</v>
      </c>
      <c r="O13" s="24"/>
      <c r="P13" s="8"/>
      <c r="Q13" s="8"/>
    </row>
    <row r="14" spans="1:17" ht="12" customHeight="1" x14ac:dyDescent="0.3">
      <c r="A14" s="3">
        <v>0.44097222222222227</v>
      </c>
      <c r="B14" s="3">
        <v>0.45833333333333331</v>
      </c>
      <c r="C14" s="18" t="s">
        <v>4</v>
      </c>
      <c r="D14" s="18"/>
      <c r="E14" s="23" t="s">
        <v>1</v>
      </c>
      <c r="G14" s="18" t="s">
        <v>0</v>
      </c>
      <c r="I14" s="3">
        <v>0.64236111111111105</v>
      </c>
      <c r="J14" s="3">
        <v>0.65972222222222221</v>
      </c>
      <c r="K14" s="18"/>
      <c r="L14" s="24"/>
      <c r="M14" s="18" t="s">
        <v>0</v>
      </c>
      <c r="N14" s="23" t="s">
        <v>1</v>
      </c>
      <c r="O14" s="18"/>
      <c r="P14" s="8"/>
      <c r="Q14" s="8"/>
    </row>
    <row r="15" spans="1:17" ht="12" customHeight="1" x14ac:dyDescent="0.3">
      <c r="A15" s="3">
        <v>0.45833333333333331</v>
      </c>
      <c r="B15" s="3">
        <v>0.47569444444444442</v>
      </c>
      <c r="C15" s="18" t="s">
        <v>0</v>
      </c>
      <c r="D15" s="18"/>
      <c r="E15" s="24"/>
      <c r="F15" s="24"/>
      <c r="G15" s="23" t="s">
        <v>1</v>
      </c>
      <c r="I15" s="3">
        <v>0.65972222222222221</v>
      </c>
      <c r="J15" s="3">
        <v>0.67708333333333337</v>
      </c>
      <c r="K15" s="18" t="s">
        <v>0</v>
      </c>
      <c r="L15" s="18"/>
      <c r="M15" s="23" t="s">
        <v>1</v>
      </c>
      <c r="N15" s="18"/>
      <c r="O15" s="18"/>
      <c r="P15" s="8"/>
      <c r="Q15" s="8"/>
    </row>
    <row r="16" spans="1:17" ht="12" customHeight="1" x14ac:dyDescent="0.3">
      <c r="A16" s="3">
        <v>0.47569444444444442</v>
      </c>
      <c r="B16" s="3">
        <v>0.49305555555555558</v>
      </c>
      <c r="C16" s="23" t="s">
        <v>1</v>
      </c>
      <c r="D16" s="18" t="s">
        <v>0</v>
      </c>
      <c r="E16" s="18"/>
      <c r="F16" s="18" t="s">
        <v>0</v>
      </c>
      <c r="G16" s="18"/>
      <c r="I16" s="3">
        <v>0.67708333333333337</v>
      </c>
      <c r="J16" s="3">
        <v>0.69444444444444453</v>
      </c>
      <c r="K16" s="23" t="s">
        <v>1</v>
      </c>
      <c r="L16" s="18" t="s">
        <v>0</v>
      </c>
      <c r="M16" s="18"/>
      <c r="N16" s="18"/>
      <c r="O16" s="24"/>
      <c r="P16" s="8"/>
      <c r="Q16" s="8"/>
    </row>
    <row r="17" spans="1:17" ht="12" customHeight="1" x14ac:dyDescent="0.3">
      <c r="A17" s="3">
        <v>0.49305555555555558</v>
      </c>
      <c r="B17" s="3">
        <v>0.53125</v>
      </c>
      <c r="C17" s="104" t="s">
        <v>8</v>
      </c>
      <c r="D17" s="134"/>
      <c r="E17" s="134"/>
      <c r="F17" s="134"/>
      <c r="G17" s="135"/>
      <c r="I17" s="3">
        <v>0.69444444444444453</v>
      </c>
      <c r="J17" s="3">
        <v>0.71180555555555547</v>
      </c>
      <c r="K17" s="18"/>
      <c r="L17" s="23" t="s">
        <v>1</v>
      </c>
      <c r="M17" s="18"/>
      <c r="N17" s="18" t="s">
        <v>0</v>
      </c>
      <c r="O17" s="18" t="s">
        <v>0</v>
      </c>
      <c r="P17" s="8"/>
      <c r="Q17" s="8"/>
    </row>
    <row r="18" spans="1:17" ht="12" customHeight="1" x14ac:dyDescent="0.3">
      <c r="A18" s="25"/>
      <c r="B18" s="25"/>
      <c r="C18" s="26"/>
      <c r="D18" s="26"/>
      <c r="E18" s="26"/>
      <c r="F18" s="26"/>
      <c r="G18" s="26"/>
      <c r="I18" s="3">
        <v>0.71180555555555547</v>
      </c>
      <c r="J18" s="3">
        <v>0.72916666666666663</v>
      </c>
      <c r="K18" s="18"/>
      <c r="L18" s="18"/>
      <c r="M18" s="18"/>
      <c r="N18" s="23" t="s">
        <v>1</v>
      </c>
      <c r="O18" s="23" t="s">
        <v>1</v>
      </c>
      <c r="P18" s="8"/>
      <c r="Q18" s="8"/>
    </row>
    <row r="19" spans="1:17" ht="12" customHeight="1" x14ac:dyDescent="0.3">
      <c r="A19" s="27"/>
      <c r="B19" s="27"/>
      <c r="C19" s="2"/>
      <c r="D19" s="2"/>
      <c r="E19" s="2"/>
      <c r="F19" s="2"/>
      <c r="G19" s="2"/>
      <c r="I19" s="3">
        <v>0.72916666666666663</v>
      </c>
      <c r="J19" s="3">
        <v>0.75</v>
      </c>
      <c r="K19" s="104" t="s">
        <v>3</v>
      </c>
      <c r="L19" s="134"/>
      <c r="M19" s="134"/>
      <c r="N19" s="134"/>
      <c r="O19" s="135"/>
      <c r="P19" s="8"/>
      <c r="Q19" s="8"/>
    </row>
    <row r="20" spans="1:17" ht="12" customHeight="1" x14ac:dyDescent="0.3">
      <c r="I20" s="13"/>
      <c r="J20" s="14"/>
      <c r="K20" s="14"/>
      <c r="L20" s="14"/>
      <c r="M20" s="14"/>
      <c r="N20" s="14"/>
      <c r="O20" s="14"/>
      <c r="P20" s="8"/>
      <c r="Q20" s="8"/>
    </row>
    <row r="21" spans="1:17" ht="12" customHeight="1" x14ac:dyDescent="0.3">
      <c r="I21" s="13"/>
      <c r="J21" s="14"/>
      <c r="K21" s="14"/>
      <c r="L21" s="14"/>
      <c r="M21" s="14"/>
      <c r="N21" s="14"/>
      <c r="O21" s="14"/>
      <c r="P21" s="8"/>
      <c r="Q21" s="8"/>
    </row>
    <row r="22" spans="1:17" ht="12" customHeight="1" x14ac:dyDescent="0.3">
      <c r="A22" s="14" t="s">
        <v>17</v>
      </c>
      <c r="I22" s="13"/>
      <c r="J22" s="14"/>
      <c r="K22" s="14"/>
      <c r="L22" s="14"/>
      <c r="M22" s="14"/>
      <c r="N22" s="14"/>
      <c r="O22" s="14"/>
      <c r="P22" s="8"/>
      <c r="Q22" s="8"/>
    </row>
    <row r="23" spans="1:17" ht="12" customHeight="1" x14ac:dyDescent="0.3">
      <c r="I23" s="13"/>
      <c r="J23" s="14"/>
      <c r="K23" s="14"/>
      <c r="L23" s="14"/>
      <c r="M23" s="14"/>
      <c r="N23" s="14"/>
      <c r="O23" s="14"/>
      <c r="P23" s="8"/>
      <c r="Q23" s="8"/>
    </row>
    <row r="24" spans="1:17" ht="12" customHeight="1" x14ac:dyDescent="0.3">
      <c r="A24" s="19"/>
      <c r="B24" s="35"/>
      <c r="C24" s="104" t="s">
        <v>14</v>
      </c>
      <c r="D24" s="134"/>
      <c r="E24" s="134"/>
      <c r="F24" s="134"/>
      <c r="G24" s="135"/>
      <c r="I24" s="32"/>
      <c r="J24" s="33"/>
      <c r="K24" s="104" t="s">
        <v>14</v>
      </c>
      <c r="L24" s="134"/>
      <c r="M24" s="134"/>
      <c r="N24" s="134"/>
      <c r="O24" s="135"/>
      <c r="P24" s="8"/>
      <c r="Q24" s="8"/>
    </row>
    <row r="25" spans="1:17" ht="12" customHeight="1" x14ac:dyDescent="0.3">
      <c r="A25" s="36"/>
      <c r="B25" s="37"/>
      <c r="C25" s="5" t="s">
        <v>5</v>
      </c>
      <c r="D25" s="4" t="s">
        <v>6</v>
      </c>
      <c r="E25" s="6" t="s">
        <v>7</v>
      </c>
      <c r="F25" s="7" t="s">
        <v>10</v>
      </c>
      <c r="G25" s="30" t="s">
        <v>9</v>
      </c>
      <c r="I25" s="34"/>
      <c r="J25" s="28"/>
      <c r="K25" s="5" t="s">
        <v>5</v>
      </c>
      <c r="L25" s="4" t="s">
        <v>6</v>
      </c>
      <c r="M25" s="6" t="s">
        <v>7</v>
      </c>
      <c r="N25" s="7" t="s">
        <v>10</v>
      </c>
      <c r="O25" s="30" t="s">
        <v>9</v>
      </c>
      <c r="P25" s="8"/>
      <c r="Q25" s="8"/>
    </row>
    <row r="26" spans="1:17" ht="12" customHeight="1" x14ac:dyDescent="0.3">
      <c r="A26" s="1">
        <v>0.28125</v>
      </c>
      <c r="B26" s="1">
        <v>0.33333333333333331</v>
      </c>
      <c r="C26" s="136" t="s">
        <v>11</v>
      </c>
      <c r="D26" s="137"/>
      <c r="E26" s="137"/>
      <c r="F26" s="137"/>
      <c r="G26" s="138"/>
      <c r="I26" s="3">
        <v>0.51041666666666663</v>
      </c>
      <c r="J26" s="3">
        <v>0.54166666666666663</v>
      </c>
      <c r="K26" s="104" t="s">
        <v>8</v>
      </c>
      <c r="L26" s="134"/>
      <c r="M26" s="134"/>
      <c r="N26" s="134"/>
      <c r="O26" s="135"/>
      <c r="P26" s="8"/>
      <c r="Q26" s="8"/>
    </row>
    <row r="27" spans="1:17" ht="12" customHeight="1" x14ac:dyDescent="0.3">
      <c r="A27" s="3">
        <v>0.33333333333333331</v>
      </c>
      <c r="B27" s="3">
        <v>0.35416666666666669</v>
      </c>
      <c r="C27" s="139" t="s">
        <v>15</v>
      </c>
      <c r="D27" s="140"/>
      <c r="E27" s="140"/>
      <c r="F27" s="140"/>
      <c r="G27" s="141"/>
      <c r="I27" s="3">
        <v>0.54166666666666663</v>
      </c>
      <c r="J27" s="3">
        <v>0.55902777777777779</v>
      </c>
      <c r="K27" s="18"/>
      <c r="L27" s="23" t="s">
        <v>1</v>
      </c>
      <c r="M27" s="18"/>
      <c r="N27" s="18" t="s">
        <v>0</v>
      </c>
      <c r="O27" s="18"/>
      <c r="P27" s="8"/>
      <c r="Q27" s="8"/>
    </row>
    <row r="28" spans="1:17" ht="12" customHeight="1" x14ac:dyDescent="0.3">
      <c r="A28" s="3">
        <v>0.34722222222222227</v>
      </c>
      <c r="B28" s="3">
        <v>0.35416666666666669</v>
      </c>
      <c r="C28" s="18"/>
      <c r="D28" s="18"/>
      <c r="E28" s="18"/>
      <c r="F28" s="18" t="s">
        <v>0</v>
      </c>
      <c r="G28" s="18"/>
      <c r="I28" s="3">
        <v>0.55902777777777779</v>
      </c>
      <c r="J28" s="3">
        <v>0.57638888888888895</v>
      </c>
      <c r="K28" s="18"/>
      <c r="L28" s="18" t="s">
        <v>1</v>
      </c>
      <c r="M28" s="18" t="s">
        <v>4</v>
      </c>
      <c r="N28" s="31" t="s">
        <v>1</v>
      </c>
      <c r="O28" s="18" t="s">
        <v>0</v>
      </c>
      <c r="P28" s="8"/>
      <c r="Q28" s="8"/>
    </row>
    <row r="29" spans="1:17" ht="12" customHeight="1" x14ac:dyDescent="0.3">
      <c r="A29" s="3">
        <v>0.35416666666666669</v>
      </c>
      <c r="B29" s="3">
        <v>0.37152777777777773</v>
      </c>
      <c r="C29" s="18"/>
      <c r="D29" s="18"/>
      <c r="E29" s="18" t="s">
        <v>4</v>
      </c>
      <c r="F29" s="23" t="s">
        <v>1</v>
      </c>
      <c r="G29" s="18" t="s">
        <v>0</v>
      </c>
      <c r="I29" s="3">
        <v>0.57638888888888895</v>
      </c>
      <c r="J29" s="3">
        <v>0.59375</v>
      </c>
      <c r="K29" s="18" t="s">
        <v>4</v>
      </c>
      <c r="L29" s="18"/>
      <c r="M29" s="18" t="s">
        <v>0</v>
      </c>
      <c r="N29" s="18"/>
      <c r="O29" s="23" t="s">
        <v>1</v>
      </c>
      <c r="P29" s="8"/>
      <c r="Q29" s="8"/>
    </row>
    <row r="30" spans="1:17" ht="12" customHeight="1" x14ac:dyDescent="0.3">
      <c r="A30" s="3">
        <v>0.37152777777777773</v>
      </c>
      <c r="B30" s="3">
        <v>0.3888888888888889</v>
      </c>
      <c r="C30" s="18" t="s">
        <v>4</v>
      </c>
      <c r="D30" s="18"/>
      <c r="E30" s="18" t="s">
        <v>0</v>
      </c>
      <c r="F30" s="18"/>
      <c r="G30" s="23" t="s">
        <v>1</v>
      </c>
      <c r="I30" s="3">
        <v>0.59375</v>
      </c>
      <c r="J30" s="3">
        <v>0.61111111111111105</v>
      </c>
      <c r="K30" s="18" t="s">
        <v>0</v>
      </c>
      <c r="L30" s="18" t="s">
        <v>4</v>
      </c>
      <c r="M30" s="23" t="s">
        <v>1</v>
      </c>
      <c r="N30" s="18"/>
      <c r="O30" s="18"/>
      <c r="P30" s="8"/>
      <c r="Q30" s="8"/>
    </row>
    <row r="31" spans="1:17" ht="12" customHeight="1" x14ac:dyDescent="0.3">
      <c r="A31" s="3">
        <v>0.3888888888888889</v>
      </c>
      <c r="B31" s="3">
        <v>0.40625</v>
      </c>
      <c r="C31" s="18" t="s">
        <v>0</v>
      </c>
      <c r="D31" s="18" t="s">
        <v>4</v>
      </c>
      <c r="E31" s="23" t="s">
        <v>1</v>
      </c>
      <c r="F31" s="18"/>
      <c r="G31" s="18" t="s">
        <v>13</v>
      </c>
      <c r="I31" s="3">
        <v>0.61111111111111105</v>
      </c>
      <c r="J31" s="3">
        <v>0.62847222222222221</v>
      </c>
      <c r="K31" s="23" t="s">
        <v>1</v>
      </c>
      <c r="L31" s="18" t="s">
        <v>0</v>
      </c>
      <c r="M31" s="18"/>
      <c r="N31" s="18"/>
      <c r="O31" s="18"/>
      <c r="P31" s="8"/>
      <c r="Q31" s="8"/>
    </row>
    <row r="32" spans="1:17" ht="12" customHeight="1" x14ac:dyDescent="0.3">
      <c r="A32" s="3">
        <v>0.40625</v>
      </c>
      <c r="B32" s="3">
        <v>0.4236111111111111</v>
      </c>
      <c r="C32" s="23" t="s">
        <v>1</v>
      </c>
      <c r="D32" s="18" t="s">
        <v>0</v>
      </c>
      <c r="E32" s="18"/>
      <c r="F32" s="18"/>
      <c r="G32" s="18"/>
      <c r="I32" s="3">
        <v>0.62847222222222221</v>
      </c>
      <c r="J32" s="3">
        <v>0.63541666666666663</v>
      </c>
      <c r="K32" s="104" t="s">
        <v>2</v>
      </c>
      <c r="L32" s="134"/>
      <c r="M32" s="134"/>
      <c r="N32" s="134"/>
      <c r="O32" s="135"/>
      <c r="P32" s="8"/>
      <c r="Q32" s="8"/>
    </row>
    <row r="33" spans="1:17" ht="12" customHeight="1" x14ac:dyDescent="0.3">
      <c r="A33" s="3">
        <v>0.4236111111111111</v>
      </c>
      <c r="B33" s="3">
        <v>0.44097222222222227</v>
      </c>
      <c r="C33" s="18"/>
      <c r="D33" s="23" t="s">
        <v>1</v>
      </c>
      <c r="E33" s="18"/>
      <c r="F33" s="18" t="s">
        <v>0</v>
      </c>
      <c r="G33" s="18"/>
      <c r="I33" s="3">
        <v>0.63541666666666663</v>
      </c>
      <c r="J33" s="3">
        <v>0.65277777777777779</v>
      </c>
      <c r="K33" s="18"/>
      <c r="L33" s="23" t="s">
        <v>1</v>
      </c>
      <c r="M33" s="18"/>
      <c r="N33" s="18" t="s">
        <v>0</v>
      </c>
      <c r="O33" s="18" t="s">
        <v>0</v>
      </c>
      <c r="P33" s="8"/>
      <c r="Q33" s="8"/>
    </row>
    <row r="34" spans="1:17" ht="12" customHeight="1" x14ac:dyDescent="0.3">
      <c r="A34" s="3">
        <v>0.44097222222222227</v>
      </c>
      <c r="B34" s="3">
        <v>0.45833333333333331</v>
      </c>
      <c r="C34" s="18"/>
      <c r="D34" s="18"/>
      <c r="E34" s="18"/>
      <c r="F34" s="23" t="s">
        <v>1</v>
      </c>
      <c r="G34" s="18" t="s">
        <v>0</v>
      </c>
      <c r="I34" s="3">
        <v>0.65277777777777779</v>
      </c>
      <c r="J34" s="3">
        <v>0.67013888888888884</v>
      </c>
      <c r="K34" s="18"/>
      <c r="L34" s="24"/>
      <c r="M34" s="18" t="s">
        <v>0</v>
      </c>
      <c r="N34" s="23" t="s">
        <v>1</v>
      </c>
      <c r="O34" s="23" t="s">
        <v>1</v>
      </c>
      <c r="P34" s="8"/>
      <c r="Q34" s="8"/>
    </row>
    <row r="35" spans="1:17" ht="12" customHeight="1" x14ac:dyDescent="0.3">
      <c r="A35" s="3">
        <v>0.45833333333333331</v>
      </c>
      <c r="B35" s="3">
        <v>0.47569444444444442</v>
      </c>
      <c r="C35" s="18"/>
      <c r="D35" s="18"/>
      <c r="E35" s="18" t="s">
        <v>0</v>
      </c>
      <c r="F35" s="24"/>
      <c r="G35" s="23" t="s">
        <v>1</v>
      </c>
      <c r="I35" s="3">
        <v>0.67013888888888884</v>
      </c>
      <c r="J35" s="3">
        <v>0.6875</v>
      </c>
      <c r="K35" s="18" t="s">
        <v>0</v>
      </c>
      <c r="L35" s="18"/>
      <c r="M35" s="23" t="s">
        <v>1</v>
      </c>
      <c r="N35" s="18"/>
      <c r="O35" s="18"/>
      <c r="P35" s="8"/>
      <c r="Q35" s="8"/>
    </row>
    <row r="36" spans="1:17" ht="11.05" customHeight="1" x14ac:dyDescent="0.3">
      <c r="A36" s="3">
        <v>0.47569444444444442</v>
      </c>
      <c r="B36" s="3">
        <v>0.49305555555555558</v>
      </c>
      <c r="C36" s="18" t="s">
        <v>0</v>
      </c>
      <c r="D36" s="18"/>
      <c r="E36" s="23" t="s">
        <v>1</v>
      </c>
      <c r="F36" s="18"/>
      <c r="G36" s="18"/>
      <c r="I36" s="3">
        <v>0.6875</v>
      </c>
      <c r="J36" s="3">
        <v>0.70486111111111116</v>
      </c>
      <c r="K36" s="23" t="s">
        <v>1</v>
      </c>
      <c r="L36" s="18" t="s">
        <v>0</v>
      </c>
      <c r="M36" s="18"/>
      <c r="N36" s="18"/>
      <c r="O36" s="24"/>
      <c r="P36" s="8"/>
      <c r="Q36" s="8"/>
    </row>
    <row r="37" spans="1:17" ht="11.05" customHeight="1" x14ac:dyDescent="0.3">
      <c r="A37" s="3">
        <v>0.49305555555555558</v>
      </c>
      <c r="B37" s="3">
        <v>0.51041666666666663</v>
      </c>
      <c r="C37" s="23" t="s">
        <v>1</v>
      </c>
      <c r="D37" s="18" t="s">
        <v>0</v>
      </c>
      <c r="E37" s="18"/>
      <c r="F37" s="18"/>
      <c r="G37" s="18"/>
      <c r="I37" s="3">
        <v>0.70486111111111116</v>
      </c>
      <c r="J37" s="3">
        <v>0.72222222222222221</v>
      </c>
      <c r="K37" s="18"/>
      <c r="L37" s="23" t="s">
        <v>1</v>
      </c>
      <c r="M37" s="18"/>
      <c r="N37" s="18"/>
      <c r="O37" s="18"/>
      <c r="P37" s="8"/>
      <c r="Q37" s="8"/>
    </row>
    <row r="38" spans="1:17" ht="11.05" customHeight="1" x14ac:dyDescent="0.3">
      <c r="I38" s="3">
        <v>0.72222222222222221</v>
      </c>
      <c r="J38" s="3">
        <v>0.75</v>
      </c>
      <c r="K38" s="104" t="s">
        <v>3</v>
      </c>
      <c r="L38" s="134"/>
      <c r="M38" s="134"/>
      <c r="N38" s="134"/>
      <c r="O38" s="135"/>
    </row>
    <row r="40" spans="1:17" ht="11.05" customHeight="1" x14ac:dyDescent="0.3">
      <c r="A40" s="14" t="s">
        <v>18</v>
      </c>
    </row>
    <row r="41" spans="1:17" ht="11.05" customHeight="1" thickBot="1" x14ac:dyDescent="0.35"/>
    <row r="42" spans="1:17" ht="12" customHeight="1" x14ac:dyDescent="0.3">
      <c r="A42" s="9"/>
      <c r="B42" s="42"/>
      <c r="C42" s="99" t="s">
        <v>14</v>
      </c>
      <c r="D42" s="100"/>
      <c r="E42" s="100"/>
      <c r="F42" s="100"/>
      <c r="G42" s="101"/>
      <c r="I42" s="49"/>
      <c r="J42" s="50"/>
      <c r="K42" s="99" t="s">
        <v>14</v>
      </c>
      <c r="L42" s="100"/>
      <c r="M42" s="100"/>
      <c r="N42" s="100"/>
      <c r="O42" s="101"/>
      <c r="P42" s="8"/>
      <c r="Q42" s="8"/>
    </row>
    <row r="43" spans="1:17" ht="12" customHeight="1" x14ac:dyDescent="0.3">
      <c r="A43" s="43"/>
      <c r="B43" s="37"/>
      <c r="C43" s="5" t="s">
        <v>5</v>
      </c>
      <c r="D43" s="4" t="s">
        <v>6</v>
      </c>
      <c r="E43" s="6" t="s">
        <v>7</v>
      </c>
      <c r="F43" s="7" t="s">
        <v>10</v>
      </c>
      <c r="G43" s="29" t="s">
        <v>9</v>
      </c>
      <c r="I43" s="51"/>
      <c r="J43" s="28"/>
      <c r="K43" s="5" t="s">
        <v>5</v>
      </c>
      <c r="L43" s="4" t="s">
        <v>6</v>
      </c>
      <c r="M43" s="6" t="s">
        <v>7</v>
      </c>
      <c r="N43" s="7" t="s">
        <v>10</v>
      </c>
      <c r="O43" s="29" t="s">
        <v>9</v>
      </c>
      <c r="P43" s="8"/>
      <c r="Q43" s="8"/>
    </row>
    <row r="44" spans="1:17" ht="12" customHeight="1" x14ac:dyDescent="0.3">
      <c r="A44" s="44">
        <v>0.28125</v>
      </c>
      <c r="B44" s="1">
        <v>0.33333333333333331</v>
      </c>
      <c r="C44" s="136" t="s">
        <v>11</v>
      </c>
      <c r="D44" s="137"/>
      <c r="E44" s="137"/>
      <c r="F44" s="137"/>
      <c r="G44" s="142"/>
      <c r="I44" s="10">
        <v>0.51736111111111105</v>
      </c>
      <c r="J44" s="3">
        <v>0.54861111111111105</v>
      </c>
      <c r="K44" s="104" t="s">
        <v>8</v>
      </c>
      <c r="L44" s="134"/>
      <c r="M44" s="134"/>
      <c r="N44" s="134"/>
      <c r="O44" s="143"/>
      <c r="P44" s="8"/>
      <c r="Q44" s="8"/>
    </row>
    <row r="45" spans="1:17" ht="12" customHeight="1" x14ac:dyDescent="0.3">
      <c r="A45" s="10">
        <v>0.33333333333333331</v>
      </c>
      <c r="B45" s="3">
        <v>0.35416666666666669</v>
      </c>
      <c r="C45" s="139" t="s">
        <v>20</v>
      </c>
      <c r="D45" s="140"/>
      <c r="E45" s="140"/>
      <c r="F45" s="140"/>
      <c r="G45" s="144"/>
      <c r="I45" s="10">
        <v>0.54861111111111105</v>
      </c>
      <c r="J45" s="3">
        <v>0.56597222222222221</v>
      </c>
      <c r="K45" s="18"/>
      <c r="L45" s="23" t="s">
        <v>1</v>
      </c>
      <c r="M45" s="18" t="s">
        <v>4</v>
      </c>
      <c r="N45" s="18" t="s">
        <v>0</v>
      </c>
      <c r="O45" s="39" t="s">
        <v>0</v>
      </c>
      <c r="P45" s="8"/>
      <c r="Q45" s="8"/>
    </row>
    <row r="46" spans="1:17" ht="12" customHeight="1" x14ac:dyDescent="0.3">
      <c r="A46" s="10">
        <v>0.34722222222222227</v>
      </c>
      <c r="B46" s="3">
        <v>0.35416666666666669</v>
      </c>
      <c r="C46" s="18"/>
      <c r="D46" s="18"/>
      <c r="E46" s="18"/>
      <c r="F46" s="18" t="s">
        <v>0</v>
      </c>
      <c r="G46" s="39"/>
      <c r="I46" s="10">
        <v>0.56597222222222221</v>
      </c>
      <c r="J46" s="3">
        <v>0.58333333333333337</v>
      </c>
      <c r="K46" s="18" t="s">
        <v>4</v>
      </c>
      <c r="L46" s="18"/>
      <c r="M46" s="18" t="s">
        <v>0</v>
      </c>
      <c r="N46" s="31" t="s">
        <v>1</v>
      </c>
      <c r="O46" s="45" t="s">
        <v>1</v>
      </c>
      <c r="P46" s="8"/>
      <c r="Q46" s="8"/>
    </row>
    <row r="47" spans="1:17" ht="12" customHeight="1" x14ac:dyDescent="0.3">
      <c r="A47" s="10">
        <v>0.35416666666666669</v>
      </c>
      <c r="B47" s="3">
        <v>0.37152777777777773</v>
      </c>
      <c r="C47" s="18"/>
      <c r="D47" s="18"/>
      <c r="E47" s="18" t="s">
        <v>4</v>
      </c>
      <c r="F47" s="23" t="s">
        <v>1</v>
      </c>
      <c r="G47" s="39" t="s">
        <v>0</v>
      </c>
      <c r="I47" s="10">
        <v>0.58333333333333337</v>
      </c>
      <c r="J47" s="3">
        <v>0.60069444444444442</v>
      </c>
      <c r="K47" s="18" t="s">
        <v>0</v>
      </c>
      <c r="L47" s="18" t="s">
        <v>4</v>
      </c>
      <c r="M47" s="23" t="s">
        <v>1</v>
      </c>
      <c r="N47" s="18"/>
      <c r="O47" s="39"/>
      <c r="P47" s="8"/>
      <c r="Q47" s="8"/>
    </row>
    <row r="48" spans="1:17" ht="12" customHeight="1" x14ac:dyDescent="0.3">
      <c r="A48" s="10">
        <v>0.37152777777777773</v>
      </c>
      <c r="B48" s="3">
        <v>0.3888888888888889</v>
      </c>
      <c r="C48" s="18" t="s">
        <v>4</v>
      </c>
      <c r="D48" s="18"/>
      <c r="E48" s="18" t="s">
        <v>0</v>
      </c>
      <c r="F48" s="18"/>
      <c r="G48" s="45" t="s">
        <v>1</v>
      </c>
      <c r="I48" s="10">
        <v>0.60069444444444442</v>
      </c>
      <c r="J48" s="3">
        <v>0.61805555555555558</v>
      </c>
      <c r="K48" s="23" t="s">
        <v>1</v>
      </c>
      <c r="L48" s="18" t="s">
        <v>0</v>
      </c>
      <c r="M48" s="18"/>
      <c r="N48" s="18"/>
      <c r="O48" s="39"/>
      <c r="P48" s="8"/>
      <c r="Q48" s="8"/>
    </row>
    <row r="49" spans="1:17" ht="12" customHeight="1" x14ac:dyDescent="0.3">
      <c r="A49" s="10">
        <v>0.3888888888888889</v>
      </c>
      <c r="B49" s="3">
        <v>0.40625</v>
      </c>
      <c r="C49" s="18" t="s">
        <v>0</v>
      </c>
      <c r="D49" s="18" t="s">
        <v>4</v>
      </c>
      <c r="E49" s="23" t="s">
        <v>1</v>
      </c>
      <c r="F49" s="18"/>
      <c r="G49" s="39" t="s">
        <v>13</v>
      </c>
      <c r="I49" s="10">
        <v>0.61805555555555558</v>
      </c>
      <c r="J49" s="3">
        <v>0.63541666666666663</v>
      </c>
      <c r="K49" s="18"/>
      <c r="L49" s="31" t="s">
        <v>1</v>
      </c>
      <c r="M49" s="18"/>
      <c r="N49" s="18" t="s">
        <v>0</v>
      </c>
      <c r="O49" s="39" t="s">
        <v>0</v>
      </c>
      <c r="P49" s="8"/>
      <c r="Q49" s="8"/>
    </row>
    <row r="50" spans="1:17" ht="12" customHeight="1" x14ac:dyDescent="0.3">
      <c r="A50" s="10">
        <v>0.40625</v>
      </c>
      <c r="B50" s="3">
        <v>0.4236111111111111</v>
      </c>
      <c r="C50" s="23" t="s">
        <v>1</v>
      </c>
      <c r="D50" s="18" t="s">
        <v>0</v>
      </c>
      <c r="E50" s="18"/>
      <c r="F50" s="18"/>
      <c r="G50" s="39"/>
      <c r="I50" s="10">
        <v>0.63541666666666663</v>
      </c>
      <c r="J50" s="3">
        <v>0.64236111111111105</v>
      </c>
      <c r="K50" s="104" t="s">
        <v>2</v>
      </c>
      <c r="L50" s="134"/>
      <c r="M50" s="134"/>
      <c r="N50" s="134"/>
      <c r="O50" s="143"/>
      <c r="P50" s="8"/>
      <c r="Q50" s="8"/>
    </row>
    <row r="51" spans="1:17" ht="12" customHeight="1" x14ac:dyDescent="0.3">
      <c r="A51" s="10">
        <v>0.4236111111111111</v>
      </c>
      <c r="B51" s="3">
        <v>0.43055555555555558</v>
      </c>
      <c r="C51" s="107" t="s">
        <v>2</v>
      </c>
      <c r="D51" s="108"/>
      <c r="E51" s="108"/>
      <c r="F51" s="108"/>
      <c r="G51" s="109"/>
      <c r="I51" s="10">
        <v>0.64236111111111105</v>
      </c>
      <c r="J51" s="3">
        <v>0.65972222222222221</v>
      </c>
      <c r="K51" s="18"/>
      <c r="L51" s="18"/>
      <c r="M51" s="18" t="s">
        <v>0</v>
      </c>
      <c r="N51" s="23" t="s">
        <v>1</v>
      </c>
      <c r="O51" s="45" t="s">
        <v>1</v>
      </c>
      <c r="P51" s="8"/>
      <c r="Q51" s="8"/>
    </row>
    <row r="52" spans="1:17" ht="12" customHeight="1" x14ac:dyDescent="0.3">
      <c r="A52" s="10">
        <v>0.43055555555555558</v>
      </c>
      <c r="B52" s="3">
        <v>0.44791666666666669</v>
      </c>
      <c r="C52" s="18"/>
      <c r="D52" s="23" t="s">
        <v>1</v>
      </c>
      <c r="E52" s="18"/>
      <c r="F52" s="18" t="s">
        <v>0</v>
      </c>
      <c r="G52" s="39"/>
      <c r="I52" s="10">
        <v>0.65972222222222221</v>
      </c>
      <c r="J52" s="3">
        <v>0.67708333333333337</v>
      </c>
      <c r="K52" s="18" t="s">
        <v>0</v>
      </c>
      <c r="L52" s="24"/>
      <c r="M52" s="23" t="s">
        <v>1</v>
      </c>
      <c r="N52" s="18"/>
      <c r="O52" s="39"/>
      <c r="P52" s="8"/>
      <c r="Q52" s="8"/>
    </row>
    <row r="53" spans="1:17" ht="12" customHeight="1" x14ac:dyDescent="0.3">
      <c r="A53" s="10">
        <v>0.44791666666666669</v>
      </c>
      <c r="B53" s="3">
        <v>0.46527777777777773</v>
      </c>
      <c r="C53" s="18"/>
      <c r="D53" s="18"/>
      <c r="E53" s="18"/>
      <c r="F53" s="23" t="s">
        <v>1</v>
      </c>
      <c r="G53" s="39" t="s">
        <v>0</v>
      </c>
      <c r="I53" s="10">
        <v>0.67708333333333337</v>
      </c>
      <c r="J53" s="3">
        <v>0.69444444444444453</v>
      </c>
      <c r="K53" s="23" t="s">
        <v>1</v>
      </c>
      <c r="L53" s="18" t="s">
        <v>0</v>
      </c>
      <c r="M53" s="18"/>
      <c r="N53" s="18"/>
      <c r="O53" s="39"/>
      <c r="P53" s="8"/>
      <c r="Q53" s="8"/>
    </row>
    <row r="54" spans="1:17" ht="11.05" customHeight="1" x14ac:dyDescent="0.3">
      <c r="A54" s="10">
        <v>0.46527777777777773</v>
      </c>
      <c r="B54" s="3">
        <v>0.4826388888888889</v>
      </c>
      <c r="C54" s="18"/>
      <c r="D54" s="18"/>
      <c r="E54" s="18" t="s">
        <v>0</v>
      </c>
      <c r="F54" s="24"/>
      <c r="G54" s="45" t="s">
        <v>1</v>
      </c>
      <c r="I54" s="10">
        <v>0.69444444444444453</v>
      </c>
      <c r="J54" s="3">
        <v>0.71180555555555547</v>
      </c>
      <c r="K54" s="18"/>
      <c r="L54" s="23" t="s">
        <v>1</v>
      </c>
      <c r="M54" s="18"/>
      <c r="N54" s="18"/>
      <c r="O54" s="52"/>
      <c r="P54" s="8"/>
      <c r="Q54" s="8"/>
    </row>
    <row r="55" spans="1:17" ht="11.05" customHeight="1" x14ac:dyDescent="0.3">
      <c r="A55" s="10">
        <v>0.4826388888888889</v>
      </c>
      <c r="B55" s="3">
        <v>0.5</v>
      </c>
      <c r="C55" s="18" t="s">
        <v>0</v>
      </c>
      <c r="D55" s="18"/>
      <c r="E55" s="23" t="s">
        <v>1</v>
      </c>
      <c r="F55" s="18"/>
      <c r="G55" s="39"/>
      <c r="I55" s="10">
        <v>0.71180555555555547</v>
      </c>
      <c r="J55" s="3">
        <v>0.72916666666666663</v>
      </c>
      <c r="K55" s="40"/>
      <c r="L55" s="40"/>
      <c r="M55" s="41"/>
      <c r="N55" s="145" t="s">
        <v>21</v>
      </c>
      <c r="O55" s="146"/>
      <c r="P55" s="8"/>
      <c r="Q55" s="8"/>
    </row>
    <row r="56" spans="1:17" ht="11.05" customHeight="1" thickBot="1" x14ac:dyDescent="0.35">
      <c r="A56" s="11">
        <v>0.5</v>
      </c>
      <c r="B56" s="12">
        <v>0.51736111111111105</v>
      </c>
      <c r="C56" s="46" t="s">
        <v>1</v>
      </c>
      <c r="D56" s="47" t="s">
        <v>0</v>
      </c>
      <c r="E56" s="47"/>
      <c r="F56" s="47"/>
      <c r="G56" s="48"/>
      <c r="I56" s="11">
        <v>0.72916666666666663</v>
      </c>
      <c r="J56" s="12">
        <v>0.75</v>
      </c>
      <c r="K56" s="94" t="s">
        <v>3</v>
      </c>
      <c r="L56" s="95"/>
      <c r="M56" s="95"/>
      <c r="N56" s="95"/>
      <c r="O56" s="96"/>
    </row>
    <row r="58" spans="1:17" ht="30" customHeight="1" x14ac:dyDescent="0.3">
      <c r="H58" s="38"/>
    </row>
    <row r="59" spans="1:17" ht="11.05" customHeight="1" x14ac:dyDescent="0.3">
      <c r="A59" s="38" t="s">
        <v>19</v>
      </c>
      <c r="B59" s="38"/>
      <c r="C59" s="38"/>
      <c r="D59" s="38"/>
      <c r="E59" s="38"/>
      <c r="F59" s="38"/>
      <c r="G59" s="38"/>
      <c r="I59" s="38"/>
      <c r="J59" s="38"/>
      <c r="K59" s="38"/>
      <c r="L59" s="38"/>
      <c r="M59" s="38"/>
      <c r="N59" s="38"/>
      <c r="O59" s="38"/>
    </row>
    <row r="60" spans="1:17" ht="12" customHeight="1" x14ac:dyDescent="0.3">
      <c r="P60" s="8"/>
      <c r="Q60" s="8"/>
    </row>
    <row r="61" spans="1:17" ht="12" customHeight="1" x14ac:dyDescent="0.3">
      <c r="A61" s="19"/>
      <c r="B61" s="35"/>
      <c r="C61" s="104" t="s">
        <v>14</v>
      </c>
      <c r="D61" s="134"/>
      <c r="E61" s="134"/>
      <c r="F61" s="134"/>
      <c r="G61" s="135"/>
      <c r="I61" s="32"/>
      <c r="J61" s="33"/>
      <c r="K61" s="104" t="s">
        <v>14</v>
      </c>
      <c r="L61" s="134"/>
      <c r="M61" s="134"/>
      <c r="N61" s="134"/>
      <c r="O61" s="135"/>
      <c r="P61" s="8"/>
      <c r="Q61" s="8"/>
    </row>
    <row r="62" spans="1:17" ht="12" customHeight="1" x14ac:dyDescent="0.3">
      <c r="A62" s="36"/>
      <c r="B62" s="37"/>
      <c r="C62" s="5" t="s">
        <v>5</v>
      </c>
      <c r="D62" s="4" t="s">
        <v>6</v>
      </c>
      <c r="E62" s="6" t="s">
        <v>7</v>
      </c>
      <c r="F62" s="7" t="s">
        <v>10</v>
      </c>
      <c r="G62" s="30" t="s">
        <v>9</v>
      </c>
      <c r="I62" s="34"/>
      <c r="J62" s="28"/>
      <c r="K62" s="5" t="s">
        <v>5</v>
      </c>
      <c r="L62" s="4" t="s">
        <v>6</v>
      </c>
      <c r="M62" s="6" t="s">
        <v>7</v>
      </c>
      <c r="N62" s="7" t="s">
        <v>10</v>
      </c>
      <c r="O62" s="30" t="s">
        <v>9</v>
      </c>
      <c r="P62" s="8"/>
      <c r="Q62" s="8"/>
    </row>
    <row r="63" spans="1:17" ht="12" customHeight="1" x14ac:dyDescent="0.3">
      <c r="A63" s="1">
        <v>0.28125</v>
      </c>
      <c r="B63" s="1">
        <v>0.33333333333333331</v>
      </c>
      <c r="C63" s="136" t="s">
        <v>11</v>
      </c>
      <c r="D63" s="137"/>
      <c r="E63" s="137"/>
      <c r="F63" s="137"/>
      <c r="G63" s="138"/>
      <c r="I63" s="3">
        <v>0.52083333333333337</v>
      </c>
      <c r="J63" s="3">
        <v>0.54861111111111105</v>
      </c>
      <c r="K63" s="104" t="s">
        <v>8</v>
      </c>
      <c r="L63" s="134"/>
      <c r="M63" s="134"/>
      <c r="N63" s="134"/>
      <c r="O63" s="135"/>
      <c r="P63" s="8"/>
      <c r="Q63" s="8"/>
    </row>
    <row r="64" spans="1:17" ht="12" customHeight="1" x14ac:dyDescent="0.3">
      <c r="A64" s="3">
        <v>0.33333333333333331</v>
      </c>
      <c r="B64" s="3">
        <v>0.35416666666666669</v>
      </c>
      <c r="C64" s="139" t="s">
        <v>15</v>
      </c>
      <c r="D64" s="140"/>
      <c r="E64" s="140"/>
      <c r="F64" s="140"/>
      <c r="G64" s="141"/>
      <c r="I64" s="3">
        <v>0.54861111111111105</v>
      </c>
      <c r="J64" s="3">
        <v>0.5625</v>
      </c>
      <c r="K64" s="18" t="s">
        <v>4</v>
      </c>
      <c r="L64" s="18"/>
      <c r="M64" s="18" t="s">
        <v>0</v>
      </c>
      <c r="N64" s="31" t="s">
        <v>1</v>
      </c>
      <c r="O64" s="23" t="s">
        <v>1</v>
      </c>
      <c r="P64" s="8"/>
      <c r="Q64" s="8"/>
    </row>
    <row r="65" spans="1:17" ht="12" customHeight="1" x14ac:dyDescent="0.3">
      <c r="A65" s="3">
        <v>0.35416666666666669</v>
      </c>
      <c r="B65" s="3">
        <v>0.375</v>
      </c>
      <c r="C65" s="18" t="s">
        <v>4</v>
      </c>
      <c r="D65" s="18"/>
      <c r="E65" s="18" t="s">
        <v>0</v>
      </c>
      <c r="F65" s="23" t="s">
        <v>1</v>
      </c>
      <c r="G65" s="23" t="s">
        <v>1</v>
      </c>
      <c r="I65" s="3">
        <v>0.5625</v>
      </c>
      <c r="J65" s="3">
        <v>0.57638888888888895</v>
      </c>
      <c r="K65" s="18" t="s">
        <v>0</v>
      </c>
      <c r="L65" s="18" t="s">
        <v>4</v>
      </c>
      <c r="M65" s="23" t="s">
        <v>1</v>
      </c>
      <c r="N65" s="18"/>
      <c r="O65" s="18"/>
      <c r="P65" s="8"/>
      <c r="Q65" s="8"/>
    </row>
    <row r="66" spans="1:17" ht="12" customHeight="1" x14ac:dyDescent="0.3">
      <c r="A66" s="3">
        <v>0.375</v>
      </c>
      <c r="B66" s="3">
        <v>0.39583333333333331</v>
      </c>
      <c r="C66" s="18" t="s">
        <v>0</v>
      </c>
      <c r="D66" s="18" t="s">
        <v>4</v>
      </c>
      <c r="E66" s="23" t="s">
        <v>1</v>
      </c>
      <c r="F66" s="18"/>
      <c r="G66" s="18"/>
      <c r="I66" s="3">
        <v>0.57638888888888895</v>
      </c>
      <c r="J66" s="3">
        <v>0.59027777777777779</v>
      </c>
      <c r="K66" s="23" t="s">
        <v>1</v>
      </c>
      <c r="L66" s="18" t="s">
        <v>0</v>
      </c>
      <c r="M66" s="18" t="s">
        <v>4</v>
      </c>
      <c r="N66" s="18"/>
      <c r="O66" s="18"/>
      <c r="P66" s="8"/>
      <c r="Q66" s="8"/>
    </row>
    <row r="67" spans="1:17" ht="12" customHeight="1" x14ac:dyDescent="0.3">
      <c r="A67" s="3">
        <v>0.39583333333333331</v>
      </c>
      <c r="B67" s="3">
        <v>0.41666666666666669</v>
      </c>
      <c r="C67" s="23" t="s">
        <v>1</v>
      </c>
      <c r="D67" s="18" t="s">
        <v>0</v>
      </c>
      <c r="E67" s="18" t="s">
        <v>4</v>
      </c>
      <c r="F67" s="18"/>
      <c r="G67" s="18"/>
      <c r="I67" s="3">
        <v>0.59027777777777779</v>
      </c>
      <c r="J67" s="3">
        <v>0.60416666666666663</v>
      </c>
      <c r="K67" s="18"/>
      <c r="L67" s="31" t="s">
        <v>1</v>
      </c>
      <c r="M67" s="18"/>
      <c r="N67" s="18" t="s">
        <v>0</v>
      </c>
      <c r="O67" s="18" t="s">
        <v>0</v>
      </c>
      <c r="P67" s="8"/>
      <c r="Q67" s="8"/>
    </row>
    <row r="68" spans="1:17" ht="12" customHeight="1" x14ac:dyDescent="0.3">
      <c r="A68" s="3">
        <v>0.41666666666666669</v>
      </c>
      <c r="B68" s="3">
        <v>0.4375</v>
      </c>
      <c r="C68" s="18"/>
      <c r="D68" s="23" t="s">
        <v>1</v>
      </c>
      <c r="E68" s="18"/>
      <c r="F68" s="18" t="s">
        <v>0</v>
      </c>
      <c r="G68" s="18" t="s">
        <v>0</v>
      </c>
      <c r="I68" s="3">
        <v>0.60416666666666663</v>
      </c>
      <c r="J68" s="3">
        <v>0.61805555555555558</v>
      </c>
      <c r="K68" s="18"/>
      <c r="L68" s="18"/>
      <c r="M68" s="18" t="s">
        <v>0</v>
      </c>
      <c r="N68" s="23" t="s">
        <v>1</v>
      </c>
      <c r="O68" s="23" t="s">
        <v>1</v>
      </c>
      <c r="P68" s="8"/>
      <c r="Q68" s="8"/>
    </row>
    <row r="69" spans="1:17" ht="12" customHeight="1" x14ac:dyDescent="0.3">
      <c r="A69" s="3">
        <v>0.4375</v>
      </c>
      <c r="B69" s="3">
        <v>0.45833333333333331</v>
      </c>
      <c r="C69" s="18"/>
      <c r="D69" s="18"/>
      <c r="E69" s="18" t="s">
        <v>0</v>
      </c>
      <c r="F69" s="23" t="s">
        <v>1</v>
      </c>
      <c r="G69" s="23" t="s">
        <v>1</v>
      </c>
      <c r="I69" s="3">
        <v>0.61805555555555558</v>
      </c>
      <c r="J69" s="3">
        <v>0.63194444444444442</v>
      </c>
      <c r="K69" s="104" t="s">
        <v>2</v>
      </c>
      <c r="L69" s="134"/>
      <c r="M69" s="134"/>
      <c r="N69" s="134"/>
      <c r="O69" s="135"/>
      <c r="P69" s="8"/>
      <c r="Q69" s="8"/>
    </row>
    <row r="70" spans="1:17" ht="12" customHeight="1" x14ac:dyDescent="0.3">
      <c r="A70" s="3">
        <v>0.45833333333333331</v>
      </c>
      <c r="B70" s="3">
        <v>0.47916666666666669</v>
      </c>
      <c r="C70" s="18" t="s">
        <v>0</v>
      </c>
      <c r="D70" s="18"/>
      <c r="E70" s="23" t="s">
        <v>1</v>
      </c>
      <c r="F70" s="18"/>
      <c r="G70" s="18" t="s">
        <v>13</v>
      </c>
      <c r="I70" s="3">
        <v>0.63194444444444442</v>
      </c>
      <c r="J70" s="3">
        <v>0.64583333333333337</v>
      </c>
      <c r="K70" s="18" t="s">
        <v>0</v>
      </c>
      <c r="L70" s="18"/>
      <c r="M70" s="23" t="s">
        <v>1</v>
      </c>
      <c r="N70" s="18"/>
      <c r="O70" s="18"/>
      <c r="P70" s="8"/>
      <c r="Q70" s="8"/>
    </row>
    <row r="71" spans="1:17" ht="12" customHeight="1" x14ac:dyDescent="0.3">
      <c r="A71" s="3">
        <v>0.47916666666666669</v>
      </c>
      <c r="B71" s="3">
        <v>0.5</v>
      </c>
      <c r="C71" s="31" t="s">
        <v>1</v>
      </c>
      <c r="D71" s="18" t="s">
        <v>0</v>
      </c>
      <c r="E71" s="18"/>
      <c r="F71" s="18"/>
      <c r="G71" s="18"/>
      <c r="I71" s="3">
        <v>0.64583333333333337</v>
      </c>
      <c r="J71" s="3">
        <v>0.65972222222222221</v>
      </c>
      <c r="K71" s="23" t="s">
        <v>1</v>
      </c>
      <c r="L71" s="18" t="s">
        <v>0</v>
      </c>
      <c r="M71" s="18"/>
      <c r="N71" s="18"/>
      <c r="O71" s="18"/>
      <c r="P71" s="8"/>
      <c r="Q71" s="8"/>
    </row>
    <row r="72" spans="1:17" ht="11.05" customHeight="1" x14ac:dyDescent="0.3">
      <c r="A72" s="3">
        <v>0.5</v>
      </c>
      <c r="B72" s="3">
        <v>0.52083333333333337</v>
      </c>
      <c r="C72" s="18"/>
      <c r="D72" s="23" t="s">
        <v>1</v>
      </c>
      <c r="E72" s="24"/>
      <c r="F72" s="24"/>
      <c r="G72" s="18"/>
      <c r="I72" s="3">
        <v>0.65972222222222221</v>
      </c>
      <c r="J72" s="3">
        <v>0.67361111111111116</v>
      </c>
      <c r="K72" s="18"/>
      <c r="L72" s="23" t="s">
        <v>1</v>
      </c>
      <c r="M72" s="18"/>
      <c r="N72" s="18"/>
      <c r="O72" s="18"/>
      <c r="P72" s="8"/>
      <c r="Q72" s="8"/>
    </row>
    <row r="73" spans="1:17" ht="11.05" customHeight="1" x14ac:dyDescent="0.3">
      <c r="I73" s="3">
        <v>0.67361111111111116</v>
      </c>
      <c r="J73" s="3">
        <v>0.6875</v>
      </c>
      <c r="K73" s="104" t="s">
        <v>3</v>
      </c>
      <c r="L73" s="134"/>
      <c r="M73" s="134"/>
      <c r="N73" s="134"/>
      <c r="O73" s="135"/>
      <c r="P73" s="8"/>
      <c r="Q73" s="8"/>
    </row>
  </sheetData>
  <mergeCells count="30">
    <mergeCell ref="C45:G45"/>
    <mergeCell ref="K69:O69"/>
    <mergeCell ref="K73:O73"/>
    <mergeCell ref="K56:O56"/>
    <mergeCell ref="C61:G61"/>
    <mergeCell ref="K61:O61"/>
    <mergeCell ref="C63:G63"/>
    <mergeCell ref="K63:O63"/>
    <mergeCell ref="C64:G64"/>
    <mergeCell ref="C51:G51"/>
    <mergeCell ref="N55:O55"/>
    <mergeCell ref="K50:O50"/>
    <mergeCell ref="C42:G42"/>
    <mergeCell ref="K42:O42"/>
    <mergeCell ref="C44:G44"/>
    <mergeCell ref="K44:O44"/>
    <mergeCell ref="K38:O38"/>
    <mergeCell ref="K19:O19"/>
    <mergeCell ref="C4:G4"/>
    <mergeCell ref="K4:O4"/>
    <mergeCell ref="C6:G6"/>
    <mergeCell ref="C7:G7"/>
    <mergeCell ref="K12:O12"/>
    <mergeCell ref="C17:G17"/>
    <mergeCell ref="C24:G24"/>
    <mergeCell ref="C26:G26"/>
    <mergeCell ref="C27:G27"/>
    <mergeCell ref="K24:O24"/>
    <mergeCell ref="K32:O32"/>
    <mergeCell ref="K26:O26"/>
  </mergeCells>
  <phoneticPr fontId="0" type="noConversion"/>
  <pageMargins left="0.75" right="0.75" top="0.5" bottom="0.5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2:J58"/>
  <sheetViews>
    <sheetView showGridLines="0" view="pageLayout" topLeftCell="A16" zoomScale="70" zoomScalePageLayoutView="70" workbookViewId="0">
      <selection activeCell="C5" sqref="C5:G5"/>
    </sheetView>
  </sheetViews>
  <sheetFormatPr defaultColWidth="8.765625" defaultRowHeight="11.05" customHeight="1" x14ac:dyDescent="0.3"/>
  <cols>
    <col min="1" max="2" width="12.69140625" style="14" customWidth="1"/>
    <col min="3" max="7" width="21.3046875" style="14" customWidth="1"/>
    <col min="8" max="8" width="3.4609375" customWidth="1"/>
  </cols>
  <sheetData>
    <row r="2" spans="1:10" ht="11.05" customHeight="1" thickBot="1" x14ac:dyDescent="0.35"/>
    <row r="3" spans="1:10" ht="25.1" customHeight="1" x14ac:dyDescent="0.3">
      <c r="A3" s="9"/>
      <c r="B3" s="42"/>
      <c r="C3" s="111" t="str">
        <f>'11-8 Schedule'!C2:G2</f>
        <v>Sunday, November 8, 2020(VIR - Full Course)</v>
      </c>
      <c r="D3" s="112"/>
      <c r="E3" s="112"/>
      <c r="F3" s="112"/>
      <c r="G3" s="113"/>
      <c r="I3" s="8"/>
      <c r="J3" s="8"/>
    </row>
    <row r="4" spans="1:10" ht="25.1" customHeight="1" x14ac:dyDescent="0.3">
      <c r="A4" s="43"/>
      <c r="B4" s="37"/>
      <c r="C4" s="60" t="s">
        <v>33</v>
      </c>
      <c r="D4" s="72" t="s">
        <v>29</v>
      </c>
      <c r="E4" s="73" t="s">
        <v>28</v>
      </c>
      <c r="F4" s="61" t="s">
        <v>27</v>
      </c>
      <c r="G4" s="62" t="s">
        <v>32</v>
      </c>
      <c r="I4" s="8"/>
      <c r="J4" s="8"/>
    </row>
    <row r="5" spans="1:10" ht="25.1" customHeight="1" x14ac:dyDescent="0.3">
      <c r="A5" s="63">
        <v>0.3125</v>
      </c>
      <c r="B5" s="64">
        <v>0.33333333333333331</v>
      </c>
      <c r="C5" s="114" t="str">
        <f>'11-8 Schedule'!C4:G4</f>
        <v>Group 4 (Only) Tech - Tech Shed</v>
      </c>
      <c r="D5" s="115"/>
      <c r="E5" s="115"/>
      <c r="F5" s="115"/>
      <c r="G5" s="116"/>
      <c r="I5" s="8"/>
      <c r="J5" s="8"/>
    </row>
    <row r="6" spans="1:10" ht="25.1" customHeight="1" x14ac:dyDescent="0.3">
      <c r="A6" s="65">
        <v>0.33333333333333331</v>
      </c>
      <c r="B6" s="66">
        <v>0.34722222222222227</v>
      </c>
      <c r="C6" s="147" t="str">
        <f>'11-8 Schedule'!C5:G5</f>
        <v>ALL ATTENDEES MEETING - Winner's Circle</v>
      </c>
      <c r="D6" s="148"/>
      <c r="E6" s="148"/>
      <c r="F6" s="148"/>
      <c r="G6" s="149"/>
      <c r="I6" s="8"/>
      <c r="J6" s="8"/>
    </row>
    <row r="7" spans="1:10" ht="25.1" customHeight="1" x14ac:dyDescent="0.3">
      <c r="A7" s="66">
        <v>0.34722222222222227</v>
      </c>
      <c r="B7" s="65">
        <v>0.35416666666666669</v>
      </c>
      <c r="C7" s="90"/>
      <c r="D7" s="90"/>
      <c r="E7" s="68" t="s">
        <v>0</v>
      </c>
      <c r="F7" s="90"/>
      <c r="G7" s="90"/>
      <c r="I7" s="8"/>
      <c r="J7" s="8"/>
    </row>
    <row r="8" spans="1:10" ht="25.1" customHeight="1" x14ac:dyDescent="0.3">
      <c r="A8" s="65">
        <v>0.35416666666666669</v>
      </c>
      <c r="B8" s="66">
        <v>0.37152777777777773</v>
      </c>
      <c r="C8" s="68" t="str">
        <f>IF(VLOOKUP($A8,'11-8 Schedule'!$A:$G,3,FALSE)=0,"",VLOOKUP($A8,'11-8 Schedule'!$A:$G,3,FALSE))</f>
        <v>Classroom</v>
      </c>
      <c r="D8" s="68" t="str">
        <f>IF(VLOOKUP($A8,'11-8 Schedule'!$A:$G,4,FALSE)=0,"",VLOOKUP($A8,'11-8 Schedule'!$A:$G,4,FALSE))</f>
        <v/>
      </c>
      <c r="E8" s="68" t="str">
        <f>IF(VLOOKUP($A8,'11-8 Schedule'!$A:$G,5,FALSE)=0,"",VLOOKUP($A8,'11-8 Schedule'!$A:$G,5,FALSE))</f>
        <v>On Track</v>
      </c>
      <c r="F8" s="68" t="str">
        <f>IF(VLOOKUP($A8,'11-8 Schedule'!$A:$G,6,FALSE)=0,"",VLOOKUP($A8,'11-8 Schedule'!$A:$G,6,FALSE))</f>
        <v/>
      </c>
      <c r="G8" s="78" t="str">
        <f>IF(VLOOKUP($A8,'11-8 Schedule'!$A:$G,7,FALSE)=0,"",VLOOKUP($A8,'11-8 Schedule'!$A:$G,7,FALSE))</f>
        <v>Staging</v>
      </c>
      <c r="I8" s="8"/>
      <c r="J8" s="8"/>
    </row>
    <row r="9" spans="1:10" ht="25.1" customHeight="1" x14ac:dyDescent="0.3">
      <c r="A9" s="65">
        <v>0.37152777777777773</v>
      </c>
      <c r="B9" s="66">
        <v>0.3888888888888889</v>
      </c>
      <c r="C9" s="75" t="e">
        <f>IF(VLOOKUP($A9,'11-8 Schedule'!$A:$G,3,FALSE)=0,"",VLOOKUP($A9,'11-8 Schedule'!$A:$G,3,FALSE))</f>
        <v>#N/A</v>
      </c>
      <c r="D9" s="68" t="e">
        <f>IF(VLOOKUP($A9,'11-8 Schedule'!$A:$G,4,FALSE)=0,"",VLOOKUP($A9,'11-8 Schedule'!$A:$G,4,FALSE))</f>
        <v>#N/A</v>
      </c>
      <c r="E9" s="69" t="e">
        <f>IF(VLOOKUP($A9,'11-8 Schedule'!$A:$G,5,FALSE)=0,"",VLOOKUP($A9,'11-8 Schedule'!$A:$G,5,FALSE))</f>
        <v>#N/A</v>
      </c>
      <c r="F9" s="69" t="e">
        <f>IF(VLOOKUP($A9,'11-8 Schedule'!$A:$G,6,FALSE)=0,"",VLOOKUP($A9,'11-8 Schedule'!$A:$G,6,FALSE))</f>
        <v>#N/A</v>
      </c>
      <c r="G9" s="67" t="e">
        <f>IF(VLOOKUP($A9,'11-8 Schedule'!$A:$G,7,FALSE)=0,"",VLOOKUP($A9,'11-8 Schedule'!$A:$G,7,FALSE))</f>
        <v>#N/A</v>
      </c>
      <c r="I9" s="8"/>
      <c r="J9" s="8"/>
    </row>
    <row r="10" spans="1:10" ht="25.1" customHeight="1" x14ac:dyDescent="0.3">
      <c r="A10" s="65">
        <v>0.3888888888888889</v>
      </c>
      <c r="B10" s="66">
        <v>0.40625</v>
      </c>
      <c r="C10" s="75" t="str">
        <f>IF(VLOOKUP($A10,'11-8 Schedule'!$A:$G,3,FALSE)=0,"",VLOOKUP($A10,'11-8 Schedule'!$A:$G,3,FALSE))</f>
        <v/>
      </c>
      <c r="D10" s="68" t="str">
        <f>IF(VLOOKUP($A10,'11-8 Schedule'!$A:$G,4,FALSE)=0,"",VLOOKUP($A10,'11-8 Schedule'!$A:$G,4,FALSE))</f>
        <v>Staging</v>
      </c>
      <c r="E10" s="69" t="str">
        <f>IF(VLOOKUP($A10,'11-8 Schedule'!$A:$G,5,FALSE)=0,"",VLOOKUP($A10,'11-8 Schedule'!$A:$G,5,FALSE))</f>
        <v>Classroom</v>
      </c>
      <c r="F10" s="69" t="str">
        <f>IF(VLOOKUP($A10,'11-8 Schedule'!$A:$G,6,FALSE)=0,"",VLOOKUP($A10,'11-8 Schedule'!$A:$G,6,FALSE))</f>
        <v>On Track</v>
      </c>
      <c r="G10" s="67" t="str">
        <f>IF(VLOOKUP($A10,'11-8 Schedule'!$A:$G,7,FALSE)=0,"",VLOOKUP($A10,'11-8 Schedule'!$A:$G,7,FALSE))</f>
        <v/>
      </c>
      <c r="I10" s="8"/>
      <c r="J10" s="8"/>
    </row>
    <row r="11" spans="1:10" ht="25.1" customHeight="1" x14ac:dyDescent="0.3">
      <c r="A11" s="65">
        <v>0.40625</v>
      </c>
      <c r="B11" s="66">
        <v>0.4236111111111111</v>
      </c>
      <c r="C11" s="75" t="str">
        <f>IF(VLOOKUP($A11,'11-8 Schedule'!$A:$G,3,FALSE)=0,"",VLOOKUP($A11,'11-8 Schedule'!$A:$G,3,FALSE))</f>
        <v>Staging</v>
      </c>
      <c r="D11" s="68" t="str">
        <f>IF(VLOOKUP($A11,'11-8 Schedule'!$A:$G,4,FALSE)=0,"",VLOOKUP($A11,'11-8 Schedule'!$A:$G,4,FALSE))</f>
        <v>On Track</v>
      </c>
      <c r="E11" s="69" t="str">
        <f>IF(VLOOKUP($A11,'11-8 Schedule'!$A:$G,5,FALSE)=0,"",VLOOKUP($A11,'11-8 Schedule'!$A:$G,5,FALSE))</f>
        <v/>
      </c>
      <c r="F11" s="69" t="str">
        <f>IF(VLOOKUP($A11,'11-8 Schedule'!$A:$G,6,FALSE)=0,"",VLOOKUP($A11,'11-8 Schedule'!$A:$G,6,FALSE))</f>
        <v/>
      </c>
      <c r="G11" s="67" t="str">
        <f>IF(VLOOKUP($A11,'11-8 Schedule'!$A:$G,7,FALSE)=0,"",VLOOKUP($A11,'11-8 Schedule'!$A:$G,7,FALSE))</f>
        <v/>
      </c>
      <c r="I11" s="8"/>
      <c r="J11" s="8"/>
    </row>
    <row r="12" spans="1:10" ht="25.1" customHeight="1" x14ac:dyDescent="0.3">
      <c r="A12" s="65">
        <v>0.4236111111111111</v>
      </c>
      <c r="B12" s="66">
        <v>0.44097222222222227</v>
      </c>
      <c r="C12" s="68" t="str">
        <f>IF(VLOOKUP($A12,'11-8 Schedule'!$A:$G,3,FALSE)=0,"",VLOOKUP($A12,'11-8 Schedule'!$A:$G,3,FALSE))</f>
        <v>On Track</v>
      </c>
      <c r="D12" s="68" t="str">
        <f>IF(VLOOKUP($A12,'11-8 Schedule'!$A:$G,4,FALSE)=0,"",VLOOKUP($A12,'11-8 Schedule'!$A:$G,4,FALSE))</f>
        <v/>
      </c>
      <c r="E12" s="69" t="str">
        <f>IF(VLOOKUP($A12,'11-8 Schedule'!$A:$G,5,FALSE)=0,"",VLOOKUP($A12,'11-8 Schedule'!$A:$G,5,FALSE))</f>
        <v>Staging</v>
      </c>
      <c r="F12" s="69" t="str">
        <f>IF(VLOOKUP($A12,'11-8 Schedule'!$A:$G,6,FALSE)=0,"",VLOOKUP($A12,'11-8 Schedule'!$A:$G,6,FALSE))</f>
        <v>Classroom</v>
      </c>
      <c r="G12" s="67" t="str">
        <f>IF(VLOOKUP($A12,'11-8 Schedule'!$A:$G,7,FALSE)=0,"",VLOOKUP($A12,'11-8 Schedule'!$A:$G,7,FALSE))</f>
        <v/>
      </c>
      <c r="I12" s="8"/>
      <c r="J12" s="8"/>
    </row>
    <row r="13" spans="1:10" ht="25.1" customHeight="1" x14ac:dyDescent="0.3">
      <c r="A13" s="65">
        <v>0.44097222222222227</v>
      </c>
      <c r="B13" s="66">
        <v>0.45833333333333331</v>
      </c>
      <c r="C13" s="75" t="e">
        <f>IF(VLOOKUP($A13,'11-8 Schedule'!$A:$G,3,FALSE)=0,"",VLOOKUP($A13,'11-8 Schedule'!$A:$G,3,FALSE))</f>
        <v>#N/A</v>
      </c>
      <c r="D13" s="68" t="e">
        <f>IF(VLOOKUP($A13,'11-8 Schedule'!$A:$G,4,FALSE)=0,"",VLOOKUP($A13,'11-8 Schedule'!$A:$G,4,FALSE))</f>
        <v>#N/A</v>
      </c>
      <c r="E13" s="69" t="e">
        <f>IF(VLOOKUP($A13,'11-8 Schedule'!$A:$G,5,FALSE)=0,"",VLOOKUP($A13,'11-8 Schedule'!$A:$G,5,FALSE))</f>
        <v>#N/A</v>
      </c>
      <c r="F13" s="69" t="e">
        <f>IF(VLOOKUP($A13,'11-8 Schedule'!$A:$G,6,FALSE)=0,"",VLOOKUP($A13,'11-8 Schedule'!$A:$G,6,FALSE))</f>
        <v>#N/A</v>
      </c>
      <c r="G13" s="67" t="e">
        <f>IF(VLOOKUP($A13,'11-8 Schedule'!$A:$G,7,FALSE)=0,"",VLOOKUP($A13,'11-8 Schedule'!$A:$G,7,FALSE))</f>
        <v>#N/A</v>
      </c>
      <c r="I13" s="8"/>
      <c r="J13" s="8"/>
    </row>
    <row r="14" spans="1:10" ht="25.1" customHeight="1" x14ac:dyDescent="0.3">
      <c r="A14" s="65">
        <v>0.45833333333333331</v>
      </c>
      <c r="B14" s="66">
        <v>0.5</v>
      </c>
      <c r="C14" s="150" t="str">
        <f>IF(VLOOKUP($A14,'11-8 Schedule'!$A:$G,3,FALSE)=0,"",VLOOKUP($A14,'11-8 Schedule'!$A:$G,3,FALSE))</f>
        <v xml:space="preserve">LUNCH (Quiet Hour-Only cars with absolutely stock exhausts may be run) </v>
      </c>
      <c r="D14" s="151"/>
      <c r="E14" s="151"/>
      <c r="F14" s="151"/>
      <c r="G14" s="152"/>
      <c r="I14" s="8"/>
      <c r="J14" s="8"/>
    </row>
    <row r="15" spans="1:10" ht="25.1" customHeight="1" x14ac:dyDescent="0.3">
      <c r="A15" s="65">
        <v>0.5</v>
      </c>
      <c r="B15" s="66">
        <v>0.51736111111111105</v>
      </c>
      <c r="C15" s="75" t="str">
        <f>IF(VLOOKUP($A15,'11-8 Schedule'!$A:$G,3,FALSE)=0,"",VLOOKUP($A15,'11-8 Schedule'!$A:$G,3,FALSE))</f>
        <v/>
      </c>
      <c r="D15" s="68" t="str">
        <f>IF(VLOOKUP($A15,'11-8 Schedule'!$A:$G,4,FALSE)=0,"",VLOOKUP($A15,'11-8 Schedule'!$A:$G,4,FALSE))</f>
        <v/>
      </c>
      <c r="E15" s="68" t="str">
        <f>IF(VLOOKUP($A15,'11-8 Schedule'!$A:$G,5,FALSE)=0,"",VLOOKUP($A15,'11-8 Schedule'!$A:$G,5,FALSE))</f>
        <v/>
      </c>
      <c r="F15" s="68" t="str">
        <f>IF(VLOOKUP($A15,'11-8 Schedule'!$A:$G,6,FALSE)=0,"",VLOOKUP($A15,'11-8 Schedule'!$A:$G,6,FALSE))</f>
        <v>Staging</v>
      </c>
      <c r="G15" s="74" t="str">
        <f>IF(VLOOKUP($A15,'11-8 Schedule'!$A:$G,7,FALSE)=0,"",VLOOKUP($A15,'11-8 Schedule'!$A:$G,7,FALSE))</f>
        <v>On Track</v>
      </c>
      <c r="I15" s="8"/>
      <c r="J15" s="8"/>
    </row>
    <row r="16" spans="1:10" ht="25.1" customHeight="1" x14ac:dyDescent="0.3">
      <c r="A16" s="63">
        <v>0.51736111111111105</v>
      </c>
      <c r="B16" s="64">
        <v>0.53472222222222221</v>
      </c>
      <c r="C16" s="68" t="str">
        <f>IF(VLOOKUP($A16,'11-8 Schedule'!$A:$G,3,FALSE)=0,"",VLOOKUP($A16,'11-8 Schedule'!$A:$G,3,FALSE))</f>
        <v/>
      </c>
      <c r="D16" s="68" t="str">
        <f>IF(VLOOKUP($A16,'11-8 Schedule'!$A:$G,4,FALSE)=0,"",VLOOKUP($A16,'11-8 Schedule'!$A:$G,4,FALSE))</f>
        <v>Staging</v>
      </c>
      <c r="E16" s="68" t="str">
        <f>IF(VLOOKUP($A16,'11-8 Schedule'!$A:$G,5,FALSE)=0,"",VLOOKUP($A16,'11-8 Schedule'!$A:$G,5,FALSE))</f>
        <v/>
      </c>
      <c r="F16" s="68" t="str">
        <f>IF(VLOOKUP($A16,'11-8 Schedule'!$A:$G,6,FALSE)=0,"",VLOOKUP($A16,'11-8 Schedule'!$A:$G,6,FALSE))</f>
        <v>On Track</v>
      </c>
      <c r="G16" s="74" t="str">
        <f>IF(VLOOKUP($A16,'11-8 Schedule'!$A:$G,7,FALSE)=0,"",VLOOKUP($A16,'11-8 Schedule'!$A:$G,7,FALSE))</f>
        <v/>
      </c>
    </row>
    <row r="17" spans="1:7" ht="25.1" customHeight="1" x14ac:dyDescent="0.3">
      <c r="A17" s="65">
        <v>0.53472222222222221</v>
      </c>
      <c r="B17" s="66">
        <v>0.55208333333333337</v>
      </c>
      <c r="C17" s="68" t="str">
        <f>IF(VLOOKUP($A17,'11-8 Schedule'!$I:$O,3,FALSE)=0,"",VLOOKUP($A17,'11-8 Schedule'!$I:$O,3,FALSE))</f>
        <v>Staging</v>
      </c>
      <c r="D17" s="68" t="str">
        <f>IF(VLOOKUP($A17,'11-8 Schedule'!$I:$O,4,FALSE)=0,"",VLOOKUP($A17,'11-8 Schedule'!$I:$O,4,FALSE))</f>
        <v>On Track</v>
      </c>
      <c r="E17" s="69" t="str">
        <f>IF(VLOOKUP($A17,'11-8 Schedule'!$I:$O,5,FALSE)=0,"",VLOOKUP($A17,'11-8 Schedule'!$I:$O,5,FALSE))</f>
        <v>Classroom</v>
      </c>
      <c r="F17" s="69" t="str">
        <f>IF(VLOOKUP($A17,'11-8 Schedule'!$I:$O,6,FALSE)=0,"",VLOOKUP($A17,'11-8 Schedule'!$I:$O,6,FALSE))</f>
        <v/>
      </c>
      <c r="G17" s="67" t="str">
        <f>IF(VLOOKUP($A17,'11-8 Schedule'!$I:$O,7,FALSE)=0,"",VLOOKUP($A17,'11-8 Schedule'!$I:$O,7,FALSE))</f>
        <v/>
      </c>
    </row>
    <row r="18" spans="1:7" ht="25.1" customHeight="1" x14ac:dyDescent="0.3">
      <c r="A18" s="65">
        <v>0.55208333333333337</v>
      </c>
      <c r="B18" s="66">
        <v>0.56944444444444442</v>
      </c>
      <c r="C18" s="68" t="str">
        <f>IF(VLOOKUP($A18,'11-8 Schedule'!$I:$O,3,FALSE)=0,"",VLOOKUP($A18,'11-8 Schedule'!$I:$O,3,FALSE))</f>
        <v>On Track</v>
      </c>
      <c r="D18" s="68" t="str">
        <f>IF(VLOOKUP($A18,'11-8 Schedule'!$I:$O,4,FALSE)=0,"",VLOOKUP($A18,'11-8 Schedule'!$I:$O,4,FALSE))</f>
        <v/>
      </c>
      <c r="E18" s="69" t="str">
        <f>IF(VLOOKUP($A18,'11-8 Schedule'!$I:$O,5,FALSE)=0,"",VLOOKUP($A18,'11-8 Schedule'!$I:$O,5,FALSE))</f>
        <v>Staging</v>
      </c>
      <c r="F18" s="69" t="str">
        <f>IF(VLOOKUP($A18,'11-8 Schedule'!$I:$O,6,FALSE)=0,"",VLOOKUP($A18,'11-8 Schedule'!$I:$O,6,FALSE))</f>
        <v/>
      </c>
      <c r="G18" s="67" t="str">
        <f>IF(VLOOKUP($A18,'11-8 Schedule'!$I:$O,7,FALSE)=0,"",VLOOKUP($A18,'11-8 Schedule'!$I:$O,7,FALSE))</f>
        <v/>
      </c>
    </row>
    <row r="19" spans="1:7" ht="25.1" customHeight="1" x14ac:dyDescent="0.3">
      <c r="A19" s="65">
        <v>0.56944444444444442</v>
      </c>
      <c r="B19" s="66">
        <v>0.58680555555555558</v>
      </c>
      <c r="C19" s="68" t="str">
        <f>IF(VLOOKUP($A19,'11-8 Schedule'!$I:$O,3,FALSE)=0,"",VLOOKUP($A19,'11-8 Schedule'!$I:$O,3,FALSE))</f>
        <v/>
      </c>
      <c r="D19" s="68" t="str">
        <f>IF(VLOOKUP($A19,'11-8 Schedule'!$I:$O,4,FALSE)=0,"",VLOOKUP($A19,'11-8 Schedule'!$I:$O,4,FALSE))</f>
        <v>Classroom</v>
      </c>
      <c r="E19" s="69" t="str">
        <f>IF(VLOOKUP($A19,'11-8 Schedule'!$I:$O,5,FALSE)=0,"",VLOOKUP($A19,'11-8 Schedule'!$I:$O,5,FALSE))</f>
        <v>On Track</v>
      </c>
      <c r="F19" s="69" t="str">
        <f>IF(VLOOKUP($A19,'11-8 Schedule'!$I:$O,6,FALSE)=0,"",VLOOKUP($A19,'11-8 Schedule'!$I:$O,6,FALSE))</f>
        <v/>
      </c>
      <c r="G19" s="67" t="str">
        <f>IF(VLOOKUP($A19,'11-8 Schedule'!$I:$O,7,FALSE)=0,"",VLOOKUP($A19,'11-8 Schedule'!$I:$O,7,FALSE))</f>
        <v>Staging</v>
      </c>
    </row>
    <row r="20" spans="1:7" ht="25.1" customHeight="1" x14ac:dyDescent="0.3">
      <c r="A20" s="65">
        <v>0.58680555555555558</v>
      </c>
      <c r="B20" s="66">
        <v>0.60416666666666663</v>
      </c>
      <c r="C20" s="68" t="str">
        <f>IF(VLOOKUP($A20,'11-8 Schedule'!$I:$O,3,FALSE)=0,"",VLOOKUP($A20,'11-8 Schedule'!$I:$O,3,FALSE))</f>
        <v>Classroom</v>
      </c>
      <c r="D20" s="68" t="str">
        <f>IF(VLOOKUP($A20,'11-8 Schedule'!$I:$O,4,FALSE)=0,"",VLOOKUP($A20,'11-8 Schedule'!$I:$O,4,FALSE))</f>
        <v/>
      </c>
      <c r="E20" s="69" t="str">
        <f>IF(VLOOKUP($A20,'11-8 Schedule'!$I:$O,5,FALSE)=0,"",VLOOKUP($A20,'11-8 Schedule'!$I:$O,5,FALSE))</f>
        <v/>
      </c>
      <c r="F20" s="69" t="str">
        <f>IF(VLOOKUP($A20,'11-8 Schedule'!$I:$O,6,FALSE)=0,"",VLOOKUP($A20,'11-8 Schedule'!$I:$O,6,FALSE))</f>
        <v>Staging</v>
      </c>
      <c r="G20" s="67" t="str">
        <f>IF(VLOOKUP($A20,'11-8 Schedule'!$I:$O,7,FALSE)=0,"",VLOOKUP($A20,'11-8 Schedule'!$I:$O,7,FALSE))</f>
        <v>On Track</v>
      </c>
    </row>
    <row r="21" spans="1:7" ht="25.1" customHeight="1" x14ac:dyDescent="0.3">
      <c r="A21" s="65">
        <v>0.60416666666666663</v>
      </c>
      <c r="B21" s="66">
        <v>0.62152777777777779</v>
      </c>
      <c r="C21" s="68" t="str">
        <f>IF(VLOOKUP($A21,'11-8 Schedule'!$I:$O,3,FALSE)=0,"",VLOOKUP($A21,'11-8 Schedule'!$I:$O,3,FALSE))</f>
        <v/>
      </c>
      <c r="D21" s="68" t="str">
        <f>IF(VLOOKUP($A21,'11-8 Schedule'!$I:$O,4,FALSE)=0,"",VLOOKUP($A21,'11-8 Schedule'!$I:$O,4,FALSE))</f>
        <v>Staging</v>
      </c>
      <c r="E21" s="69" t="str">
        <f>IF(VLOOKUP($A21,'11-8 Schedule'!$I:$O,5,FALSE)=0,"",VLOOKUP($A21,'11-8 Schedule'!$I:$O,5,FALSE))</f>
        <v/>
      </c>
      <c r="F21" s="69" t="str">
        <f>IF(VLOOKUP($A21,'11-8 Schedule'!$I:$O,6,FALSE)=0,"",VLOOKUP($A21,'11-8 Schedule'!$I:$O,6,FALSE))</f>
        <v>On Track</v>
      </c>
      <c r="G21" s="67" t="str">
        <f>IF(VLOOKUP($A21,'11-8 Schedule'!$I:$O,7,FALSE)=0,"",VLOOKUP($A21,'11-8 Schedule'!$I:$O,7,FALSE))</f>
        <v/>
      </c>
    </row>
    <row r="22" spans="1:7" ht="25.1" customHeight="1" x14ac:dyDescent="0.3">
      <c r="A22" s="65">
        <v>0.62152777777777779</v>
      </c>
      <c r="B22" s="66">
        <v>0.63888888888888895</v>
      </c>
      <c r="C22" s="68" t="str">
        <f>IF(VLOOKUP($A22,'11-8 Schedule'!$I:$O,3,FALSE)=0,"",VLOOKUP($A22,'11-8 Schedule'!$I:$O,3,FALSE))</f>
        <v>Staging</v>
      </c>
      <c r="D22" s="68" t="str">
        <f>IF(VLOOKUP($A22,'11-8 Schedule'!$I:$O,4,FALSE)=0,"",VLOOKUP($A22,'11-8 Schedule'!$I:$O,4,FALSE))</f>
        <v>On Track</v>
      </c>
      <c r="E22" s="69" t="str">
        <f>IF(VLOOKUP($A22,'11-8 Schedule'!$I:$O,5,FALSE)=0,"",VLOOKUP($A22,'11-8 Schedule'!$I:$O,5,FALSE))</f>
        <v/>
      </c>
      <c r="F22" s="69" t="str">
        <f>IF(VLOOKUP($A22,'11-8 Schedule'!$I:$O,6,FALSE)=0,"",VLOOKUP($A22,'11-8 Schedule'!$I:$O,6,FALSE))</f>
        <v/>
      </c>
      <c r="G22" s="67" t="str">
        <f>IF(VLOOKUP($A22,'11-8 Schedule'!$I:$O,7,FALSE)=0,"",VLOOKUP($A22,'11-8 Schedule'!$I:$O,7,FALSE))</f>
        <v/>
      </c>
    </row>
    <row r="23" spans="1:7" ht="25.1" customHeight="1" x14ac:dyDescent="0.3">
      <c r="A23" s="65">
        <v>0.63888888888888895</v>
      </c>
      <c r="B23" s="66">
        <v>0.65625</v>
      </c>
      <c r="C23" s="68" t="str">
        <f>IF(VLOOKUP($A23,'11-8 Schedule'!$I:$O,3,FALSE)=0,"",VLOOKUP($A23,'11-8 Schedule'!$I:$O,3,FALSE))</f>
        <v>On Track</v>
      </c>
      <c r="D23" s="68" t="str">
        <f>IF(VLOOKUP($A23,'11-8 Schedule'!$I:$O,4,FALSE)=0,"",VLOOKUP($A23,'11-8 Schedule'!$I:$O,4,FALSE))</f>
        <v/>
      </c>
      <c r="E23" s="69" t="str">
        <f>IF(VLOOKUP($A23,'11-8 Schedule'!$I:$O,5,FALSE)=0,"",VLOOKUP($A23,'11-8 Schedule'!$I:$O,5,FALSE))</f>
        <v>Staging</v>
      </c>
      <c r="F23" s="69" t="str">
        <f>IF(VLOOKUP($A23,'11-8 Schedule'!$I:$O,6,FALSE)=0,"",VLOOKUP($A23,'11-8 Schedule'!$I:$O,6,FALSE))</f>
        <v/>
      </c>
      <c r="G23" s="67" t="str">
        <f>IF(VLOOKUP($A23,'11-8 Schedule'!$I:$O,7,FALSE)=0,"",VLOOKUP($A23,'11-8 Schedule'!$I:$O,7,FALSE))</f>
        <v/>
      </c>
    </row>
    <row r="24" spans="1:7" ht="25.1" customHeight="1" x14ac:dyDescent="0.3">
      <c r="A24" s="65">
        <v>0.65625</v>
      </c>
      <c r="B24" s="66">
        <v>0.67361111111111116</v>
      </c>
      <c r="C24" s="68" t="str">
        <f>IF(VLOOKUP($A24,'11-8 Schedule'!$I:$O,3,FALSE)=0,"",VLOOKUP($A24,'11-8 Schedule'!$I:$O,3,FALSE))</f>
        <v/>
      </c>
      <c r="D24" s="68" t="str">
        <f>IF(VLOOKUP($A24,'11-8 Schedule'!$I:$O,4,FALSE)=0,"",VLOOKUP($A24,'11-8 Schedule'!$I:$O,4,FALSE))</f>
        <v/>
      </c>
      <c r="E24" s="69" t="str">
        <f>IF(VLOOKUP($A24,'11-8 Schedule'!$I:$O,5,FALSE)=0,"",VLOOKUP($A24,'11-8 Schedule'!$I:$O,5,FALSE))</f>
        <v>On Track</v>
      </c>
      <c r="F24" s="69" t="str">
        <f>IF(VLOOKUP($A24,'11-8 Schedule'!$I:$O,6,FALSE)=0,"",VLOOKUP($A24,'11-8 Schedule'!$I:$O,6,FALSE))</f>
        <v>Staging</v>
      </c>
      <c r="G24" s="67" t="str">
        <f>IF(VLOOKUP($A24,'11-8 Schedule'!$I:$O,7,FALSE)=0,"",VLOOKUP($A24,'11-8 Schedule'!$I:$O,7,FALSE))</f>
        <v>Staging</v>
      </c>
    </row>
    <row r="25" spans="1:7" ht="25.1" customHeight="1" x14ac:dyDescent="0.3">
      <c r="A25" s="65">
        <v>0.67361111111111116</v>
      </c>
      <c r="B25" s="66">
        <v>0.69097222222222221</v>
      </c>
      <c r="C25" s="68" t="e">
        <f>IF(VLOOKUP($A25,'11-8 Schedule'!$I:$O,3,FALSE)=0,"",VLOOKUP($A25,'11-8 Schedule'!$I:$O,3,FALSE))</f>
        <v>#N/A</v>
      </c>
      <c r="D25" s="68" t="e">
        <f>IF(VLOOKUP($A25,'11-8 Schedule'!$I:$O,4,FALSE)=0,"",VLOOKUP($A25,'11-8 Schedule'!$I:$O,4,FALSE))</f>
        <v>#N/A</v>
      </c>
      <c r="E25" s="69" t="e">
        <f>IF(VLOOKUP($A25,'11-8 Schedule'!$I:$O,5,FALSE)=0,"",VLOOKUP($A25,'11-8 Schedule'!$I:$O,5,FALSE))</f>
        <v>#N/A</v>
      </c>
      <c r="F25" s="69" t="e">
        <f>IF(VLOOKUP($A25,'11-8 Schedule'!$I:$O,6,FALSE)=0,"",VLOOKUP($A25,'11-8 Schedule'!$I:$O,6,FALSE))</f>
        <v>#N/A</v>
      </c>
      <c r="G25" s="67" t="e">
        <f>IF(VLOOKUP($A25,'11-8 Schedule'!$I:$O,7,FALSE)=0,"",VLOOKUP($A25,'11-8 Schedule'!$I:$O,7,FALSE))</f>
        <v>#N/A</v>
      </c>
    </row>
    <row r="26" spans="1:7" ht="25.1" customHeight="1" x14ac:dyDescent="0.3">
      <c r="A26" s="65">
        <v>0.69097222222222221</v>
      </c>
      <c r="B26" s="66">
        <v>0.70833333333333337</v>
      </c>
      <c r="C26" s="68" t="e">
        <f>IF(VLOOKUP($A26,'11-8 Schedule'!$I:$O,3,FALSE)=0,"",VLOOKUP($A26,'11-8 Schedule'!$I:$O,3,FALSE))</f>
        <v>#N/A</v>
      </c>
      <c r="D26" s="68" t="e">
        <f>IF(VLOOKUP($A26,'11-8 Schedule'!$I:$O,4,FALSE)=0,"",VLOOKUP($A26,'11-8 Schedule'!$I:$O,4,FALSE))</f>
        <v>#N/A</v>
      </c>
      <c r="E26" s="69" t="e">
        <f>IF(VLOOKUP($A26,'11-8 Schedule'!$I:$O,5,FALSE)=0,"",VLOOKUP($A26,'11-8 Schedule'!$I:$O,5,FALSE))</f>
        <v>#N/A</v>
      </c>
      <c r="F26" s="69" t="e">
        <f>IF(VLOOKUP($A26,'11-8 Schedule'!$I:$O,6,FALSE)=0,"",VLOOKUP($A26,'11-8 Schedule'!$I:$O,6,FALSE))</f>
        <v>#N/A</v>
      </c>
      <c r="G26" s="67" t="e">
        <f>IF(VLOOKUP($A26,'11-8 Schedule'!$I:$O,7,FALSE)=0,"",VLOOKUP($A26,'11-8 Schedule'!$I:$O,7,FALSE))</f>
        <v>#N/A</v>
      </c>
    </row>
    <row r="27" spans="1:7" ht="25.1" customHeight="1" x14ac:dyDescent="0.3">
      <c r="A27" s="65">
        <v>0.70833333333333337</v>
      </c>
      <c r="B27" s="66">
        <v>0.72569444444444453</v>
      </c>
      <c r="C27" s="68" t="e">
        <f>IF(VLOOKUP($A27,'11-8 Schedule'!$I:$O,3,FALSE)=0,"",VLOOKUP($A27,'11-8 Schedule'!$I:$O,3,FALSE))</f>
        <v>#N/A</v>
      </c>
      <c r="D27" s="68" t="e">
        <f>IF(VLOOKUP($A27,'11-8 Schedule'!$I:$O,4,FALSE)=0,"",VLOOKUP($A27,'11-8 Schedule'!$I:$O,4,FALSE))</f>
        <v>#N/A</v>
      </c>
      <c r="E27" s="69" t="e">
        <f>IF(VLOOKUP($A27,'11-8 Schedule'!$I:$O,5,FALSE)=0,"",VLOOKUP($A27,'11-8 Schedule'!$I:$O,5,FALSE))</f>
        <v>#N/A</v>
      </c>
      <c r="F27" s="69" t="e">
        <f>IF(VLOOKUP($A27,'11-8 Schedule'!$I:$O,6,FALSE)=0,"",VLOOKUP($A27,'11-8 Schedule'!$I:$O,6,FALSE))</f>
        <v>#N/A</v>
      </c>
      <c r="G27" s="67" t="e">
        <f>IF(VLOOKUP($A27,'11-8 Schedule'!$I:$O,7,FALSE)=0,"",VLOOKUP($A27,'11-8 Schedule'!$I:$O,7,FALSE))</f>
        <v>#N/A</v>
      </c>
    </row>
    <row r="28" spans="1:7" ht="25.1" customHeight="1" thickBot="1" x14ac:dyDescent="0.35">
      <c r="A28" s="70">
        <v>0.72569444444444453</v>
      </c>
      <c r="B28" s="71">
        <v>0.75</v>
      </c>
      <c r="C28" s="123" t="e">
        <f>IF(VLOOKUP($A28,'11-8 Schedule'!$I:$O,3,FALSE)=0,"",VLOOKUP($A28,'11-8 Schedule'!$I:$O,3,FALSE))</f>
        <v>#N/A</v>
      </c>
      <c r="D28" s="124" t="e">
        <f>IF(VLOOKUP($A28,'11-8 Schedule'!$I:$O,3,FALSE)=0,"",VLOOKUP($A28,'11-8 Schedule'!$I:$O,3,FALSE))</f>
        <v>#N/A</v>
      </c>
      <c r="E28" s="124" t="e">
        <f>IF(VLOOKUP($A28,'11-8 Schedule'!$I:$O,3,FALSE)=0,"",VLOOKUP($A28,'11-8 Schedule'!$I:$O,3,FALSE))</f>
        <v>#N/A</v>
      </c>
      <c r="F28" s="124" t="e">
        <f>IF(VLOOKUP($A28,'11-8 Schedule'!$I:$O,3,FALSE)=0,"",VLOOKUP($A28,'11-8 Schedule'!$I:$O,3,FALSE))</f>
        <v>#N/A</v>
      </c>
      <c r="G28" s="125" t="e">
        <f>IF(VLOOKUP($A28,'11-8 Schedule'!$I:$O,3,FALSE)=0,"",VLOOKUP($A28,'11-8 Schedule'!$I:$O,3,FALSE))</f>
        <v>#N/A</v>
      </c>
    </row>
    <row r="29" spans="1:7" ht="25.1" customHeight="1" x14ac:dyDescent="0.3">
      <c r="A29" s="80"/>
      <c r="B29" s="80"/>
      <c r="C29" s="80"/>
      <c r="D29" s="80"/>
      <c r="E29" s="80"/>
      <c r="F29" s="80"/>
      <c r="G29" s="80"/>
    </row>
    <row r="30" spans="1:7" ht="22.75" x14ac:dyDescent="0.5">
      <c r="A30" s="110" t="s">
        <v>26</v>
      </c>
      <c r="B30" s="110"/>
      <c r="C30" s="110"/>
      <c r="D30" s="110"/>
      <c r="E30" s="110"/>
      <c r="F30" s="110"/>
      <c r="G30" s="110"/>
    </row>
    <row r="31" spans="1:7" ht="11.05" customHeight="1" x14ac:dyDescent="0.3">
      <c r="A31" s="80"/>
      <c r="B31" s="80"/>
      <c r="C31" s="80"/>
      <c r="D31" s="80"/>
      <c r="E31" s="80"/>
      <c r="F31" s="80"/>
      <c r="G31" s="80"/>
    </row>
    <row r="32" spans="1:7" ht="11.05" customHeight="1" x14ac:dyDescent="0.3">
      <c r="A32" s="80"/>
      <c r="B32" s="80"/>
      <c r="C32" s="80"/>
      <c r="D32" s="80"/>
      <c r="E32" s="80"/>
      <c r="F32" s="80"/>
      <c r="G32" s="80"/>
    </row>
    <row r="33" spans="1:7" ht="11.05" customHeight="1" x14ac:dyDescent="0.3">
      <c r="A33" s="80"/>
      <c r="B33" s="80"/>
      <c r="C33" s="80"/>
      <c r="D33" s="80"/>
      <c r="E33" s="80"/>
      <c r="F33" s="80"/>
      <c r="G33" s="80"/>
    </row>
    <row r="34" spans="1:7" ht="11.05" customHeight="1" x14ac:dyDescent="0.3">
      <c r="A34" s="80"/>
      <c r="B34" s="80"/>
      <c r="C34" s="80"/>
      <c r="D34" s="80"/>
      <c r="E34" s="80"/>
      <c r="F34" s="80"/>
      <c r="G34" s="80"/>
    </row>
    <row r="35" spans="1:7" ht="11.05" customHeight="1" x14ac:dyDescent="0.3">
      <c r="A35" s="80"/>
      <c r="B35" s="80"/>
      <c r="C35" s="80"/>
      <c r="D35" s="80"/>
      <c r="E35" s="80"/>
      <c r="F35" s="80"/>
      <c r="G35" s="80"/>
    </row>
    <row r="36" spans="1:7" ht="11.05" customHeight="1" x14ac:dyDescent="0.3">
      <c r="A36" s="80"/>
      <c r="B36" s="80"/>
      <c r="C36" s="80"/>
      <c r="D36" s="80"/>
      <c r="E36" s="80"/>
      <c r="F36" s="80"/>
      <c r="G36" s="80"/>
    </row>
    <row r="37" spans="1:7" ht="22.75" x14ac:dyDescent="0.5">
      <c r="A37" s="110" t="s">
        <v>25</v>
      </c>
      <c r="B37" s="110"/>
      <c r="C37" s="110"/>
      <c r="D37" s="110"/>
      <c r="E37" s="110"/>
      <c r="F37" s="110"/>
      <c r="G37" s="110"/>
    </row>
    <row r="38" spans="1:7" ht="11.05" customHeight="1" x14ac:dyDescent="0.3">
      <c r="A38" s="80"/>
      <c r="B38" s="80"/>
      <c r="C38" s="80"/>
      <c r="D38" s="80"/>
      <c r="E38" s="80"/>
      <c r="F38" s="80"/>
      <c r="G38" s="80"/>
    </row>
    <row r="39" spans="1:7" ht="11.05" customHeight="1" x14ac:dyDescent="0.3">
      <c r="A39" s="80"/>
      <c r="B39" s="80"/>
      <c r="C39" s="80"/>
      <c r="D39" s="80"/>
      <c r="E39" s="80"/>
      <c r="F39" s="80"/>
      <c r="G39" s="80"/>
    </row>
    <row r="40" spans="1:7" ht="11.05" customHeight="1" x14ac:dyDescent="0.3">
      <c r="A40" s="80"/>
      <c r="B40" s="80"/>
      <c r="C40" s="80"/>
      <c r="D40" s="80"/>
      <c r="E40" s="80"/>
      <c r="F40" s="80"/>
      <c r="G40" s="80"/>
    </row>
    <row r="41" spans="1:7" ht="11.05" customHeight="1" x14ac:dyDescent="0.3">
      <c r="A41" s="80"/>
      <c r="B41" s="80"/>
      <c r="C41" s="80"/>
      <c r="D41" s="80"/>
      <c r="E41" s="80"/>
      <c r="F41" s="80"/>
      <c r="G41" s="80"/>
    </row>
    <row r="42" spans="1:7" ht="11.05" customHeight="1" x14ac:dyDescent="0.3">
      <c r="A42" s="80"/>
      <c r="B42" s="80"/>
      <c r="C42" s="80"/>
      <c r="D42" s="80"/>
      <c r="E42" s="80"/>
      <c r="F42" s="80"/>
      <c r="G42" s="80"/>
    </row>
    <row r="43" spans="1:7" ht="11.05" customHeight="1" x14ac:dyDescent="0.3">
      <c r="A43" s="80"/>
      <c r="B43" s="80"/>
      <c r="C43" s="80"/>
      <c r="D43" s="80"/>
      <c r="E43" s="80"/>
      <c r="F43" s="80"/>
      <c r="G43" s="80"/>
    </row>
    <row r="44" spans="1:7" ht="11.05" customHeight="1" x14ac:dyDescent="0.3">
      <c r="A44" s="80"/>
      <c r="B44" s="80"/>
      <c r="C44" s="80"/>
      <c r="D44" s="80"/>
      <c r="E44" s="80"/>
      <c r="F44" s="80"/>
      <c r="G44" s="80"/>
    </row>
    <row r="45" spans="1:7" ht="11.05" customHeight="1" x14ac:dyDescent="0.3">
      <c r="A45" s="80"/>
      <c r="B45" s="80"/>
      <c r="C45" s="80"/>
      <c r="D45" s="80"/>
      <c r="E45" s="80"/>
      <c r="F45" s="80"/>
      <c r="G45" s="80"/>
    </row>
    <row r="46" spans="1:7" ht="11.05" customHeight="1" x14ac:dyDescent="0.3">
      <c r="A46" s="80"/>
      <c r="B46" s="80"/>
      <c r="C46" s="80"/>
      <c r="D46" s="80"/>
      <c r="E46" s="80"/>
      <c r="F46" s="80"/>
      <c r="G46" s="80"/>
    </row>
    <row r="47" spans="1:7" ht="11.05" customHeight="1" x14ac:dyDescent="0.3">
      <c r="A47" s="80"/>
      <c r="B47" s="80"/>
      <c r="C47" s="80"/>
      <c r="D47" s="80"/>
      <c r="E47" s="80"/>
      <c r="F47" s="80"/>
      <c r="G47" s="80"/>
    </row>
    <row r="48" spans="1:7" ht="11.05" customHeight="1" x14ac:dyDescent="0.3">
      <c r="A48" s="80"/>
      <c r="B48" s="80"/>
      <c r="C48" s="80"/>
      <c r="D48" s="80"/>
      <c r="E48" s="80"/>
      <c r="F48" s="80"/>
      <c r="G48" s="80"/>
    </row>
    <row r="49" spans="1:7" ht="11.05" customHeight="1" x14ac:dyDescent="0.3">
      <c r="A49" s="80"/>
      <c r="B49" s="80"/>
      <c r="C49" s="80"/>
      <c r="D49" s="80"/>
      <c r="E49" s="80"/>
      <c r="F49" s="80"/>
      <c r="G49" s="80"/>
    </row>
    <row r="50" spans="1:7" ht="11.05" customHeight="1" x14ac:dyDescent="0.3">
      <c r="A50" s="80"/>
      <c r="B50" s="80"/>
      <c r="C50" s="80"/>
      <c r="D50" s="80"/>
      <c r="E50" s="80"/>
      <c r="F50" s="80"/>
      <c r="G50" s="80"/>
    </row>
    <row r="51" spans="1:7" ht="11.05" customHeight="1" x14ac:dyDescent="0.3">
      <c r="A51" s="80"/>
      <c r="B51" s="80"/>
      <c r="C51" s="80"/>
      <c r="D51" s="80"/>
      <c r="E51" s="80"/>
      <c r="F51" s="80"/>
      <c r="G51" s="80"/>
    </row>
    <row r="52" spans="1:7" ht="11.05" customHeight="1" x14ac:dyDescent="0.3">
      <c r="A52" s="80"/>
      <c r="B52" s="80"/>
      <c r="C52" s="80"/>
      <c r="D52" s="80"/>
      <c r="E52" s="80"/>
      <c r="F52" s="80"/>
      <c r="G52" s="80"/>
    </row>
    <row r="53" spans="1:7" ht="11.05" customHeight="1" x14ac:dyDescent="0.3">
      <c r="A53" s="80"/>
      <c r="B53" s="80"/>
      <c r="C53" s="80"/>
      <c r="D53" s="80"/>
      <c r="E53" s="80"/>
      <c r="F53" s="80"/>
      <c r="G53" s="80"/>
    </row>
    <row r="54" spans="1:7" ht="11.05" customHeight="1" x14ac:dyDescent="0.3">
      <c r="A54" s="80"/>
      <c r="B54" s="80"/>
      <c r="C54" s="80"/>
      <c r="D54" s="80"/>
      <c r="E54" s="80"/>
      <c r="F54" s="80"/>
      <c r="G54" s="80"/>
    </row>
    <row r="55" spans="1:7" ht="11.05" customHeight="1" x14ac:dyDescent="0.3">
      <c r="A55" s="80"/>
      <c r="B55" s="80"/>
      <c r="C55" s="80"/>
      <c r="D55" s="80"/>
      <c r="E55" s="80"/>
      <c r="F55" s="80"/>
      <c r="G55" s="80"/>
    </row>
    <row r="56" spans="1:7" ht="11.05" customHeight="1" x14ac:dyDescent="0.3">
      <c r="A56" s="80"/>
      <c r="B56" s="80"/>
      <c r="C56" s="80"/>
      <c r="D56" s="80"/>
      <c r="E56" s="80"/>
      <c r="F56" s="80"/>
      <c r="G56" s="80"/>
    </row>
    <row r="57" spans="1:7" ht="11.05" customHeight="1" x14ac:dyDescent="0.3">
      <c r="A57" s="80"/>
      <c r="B57" s="80"/>
      <c r="C57" s="80"/>
      <c r="D57" s="80"/>
      <c r="E57" s="80"/>
      <c r="F57" s="80"/>
      <c r="G57" s="80"/>
    </row>
    <row r="58" spans="1:7" ht="11.05" customHeight="1" x14ac:dyDescent="0.3">
      <c r="A58" s="80"/>
      <c r="B58" s="80"/>
      <c r="C58" s="80"/>
      <c r="D58" s="80"/>
      <c r="E58" s="80"/>
      <c r="F58" s="80"/>
      <c r="G58" s="80"/>
    </row>
  </sheetData>
  <mergeCells count="7">
    <mergeCell ref="A30:G30"/>
    <mergeCell ref="A37:G37"/>
    <mergeCell ref="C28:G28"/>
    <mergeCell ref="C3:G3"/>
    <mergeCell ref="C5:G5"/>
    <mergeCell ref="C6:G6"/>
    <mergeCell ref="C14:G14"/>
  </mergeCells>
  <phoneticPr fontId="10" type="noConversion"/>
  <conditionalFormatting sqref="C8:G27">
    <cfRule type="cellIs" dxfId="1" priority="2" operator="equal">
      <formula>"On Track"</formula>
    </cfRule>
  </conditionalFormatting>
  <conditionalFormatting sqref="E7">
    <cfRule type="cellIs" dxfId="0" priority="1" operator="equal">
      <formula>"On Track"</formula>
    </cfRule>
  </conditionalFormatting>
  <printOptions horizontalCentered="1"/>
  <pageMargins left="0.5" right="0.5" top="1" bottom="0.5" header="0.5" footer="0.5"/>
  <pageSetup scale="73" orientation="portrait" r:id="rId1"/>
  <headerFooter>
    <oddHeader>&amp;C&amp;"Verdana,Regular"&amp;12Audi Club North America - Potomac Chesapeake Chapter
VIR HPDE Schedule, November 3 &amp; 4, 2018</oddHeader>
    <oddFooter>&amp;L&amp;"Verdana,Regular"&amp;K000000Please "like" us at http://www.facebook.com/acnapcc&amp;R&amp;"Verdana,Regular"&amp;K000000http://www.audiclubpcc.org</oddFooter>
  </headerFooter>
  <ignoredErrors>
    <ignoredError sqref="D8" formula="1"/>
  </ignoredError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11-07 Schedule</vt:lpstr>
      <vt:lpstr>11-8 Schedule</vt:lpstr>
      <vt:lpstr>11-03 Post Online</vt:lpstr>
      <vt:lpstr>4-12  All (don't use)</vt:lpstr>
      <vt:lpstr>11-04 Post Online</vt:lpstr>
      <vt:lpstr>'11-03 Post Online'!Print_Area</vt:lpstr>
      <vt:lpstr>'11-04 Post Online'!Print_Area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Linkov</dc:creator>
  <cp:lastModifiedBy>Matthew Hull</cp:lastModifiedBy>
  <cp:lastPrinted>2018-10-26T01:22:20Z</cp:lastPrinted>
  <dcterms:created xsi:type="dcterms:W3CDTF">1999-10-05T20:14:02Z</dcterms:created>
  <dcterms:modified xsi:type="dcterms:W3CDTF">2020-11-03T19:05:52Z</dcterms:modified>
</cp:coreProperties>
</file>